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14175" tabRatio="500" activeTab="2"/>
  </bookViews>
  <sheets>
    <sheet name="Prehlad" sheetId="3" r:id="rId1"/>
    <sheet name="Figury" sheetId="4" r:id="rId2"/>
    <sheet name="Rekapitulacia" sheetId="5" r:id="rId3"/>
    <sheet name="Kryci list" sheetId="6" r:id="rId4"/>
    <sheet name="Legenda" sheetId="8" r:id="rId5"/>
  </sheets>
  <definedNames>
    <definedName name="_xlnm._FilterDatabase">#REF!</definedName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list'!$A:$M</definedName>
    <definedName name="_xlnm.Print_Area" localSheetId="4">Legenda!$A$1:$D$65</definedName>
    <definedName name="_xlnm.Print_Area" localSheetId="0">Prehlad!$A:$AH</definedName>
    <definedName name="_xlnm.Print_Area" localSheetId="2">Rekapitulacia!$A:$G</definedName>
  </definedNames>
  <calcPr calcId="125725"/>
</workbook>
</file>

<file path=xl/calcChain.xml><?xml version="1.0" encoding="utf-8"?>
<calcChain xmlns="http://schemas.openxmlformats.org/spreadsheetml/2006/main">
  <c r="G19" i="5"/>
  <c r="F19"/>
  <c r="E19"/>
  <c r="W42" i="3"/>
  <c r="E42"/>
  <c r="N42"/>
  <c r="L42"/>
  <c r="G16" i="5"/>
  <c r="F16"/>
  <c r="E16"/>
  <c r="W40" i="3"/>
  <c r="E40"/>
  <c r="N40"/>
  <c r="L40"/>
  <c r="G15" i="5"/>
  <c r="F15"/>
  <c r="E15"/>
  <c r="W38" i="3"/>
  <c r="E38"/>
  <c r="N38"/>
  <c r="L38"/>
  <c r="N37"/>
  <c r="L37"/>
  <c r="N36"/>
  <c r="L36"/>
  <c r="N35"/>
  <c r="L35"/>
  <c r="N34"/>
  <c r="L34"/>
  <c r="N33"/>
  <c r="L33"/>
  <c r="N32"/>
  <c r="L32"/>
  <c r="N31"/>
  <c r="L31"/>
  <c r="G14" i="5"/>
  <c r="F14"/>
  <c r="E14"/>
  <c r="W28" i="3"/>
  <c r="E28"/>
  <c r="N28"/>
  <c r="L28"/>
  <c r="N27"/>
  <c r="L27"/>
  <c r="N26"/>
  <c r="L26"/>
  <c r="N25"/>
  <c r="L25"/>
  <c r="G13" i="5"/>
  <c r="F13"/>
  <c r="E13"/>
  <c r="W22" i="3"/>
  <c r="E22"/>
  <c r="N22"/>
  <c r="L22"/>
  <c r="N21"/>
  <c r="L21"/>
  <c r="N20"/>
  <c r="L20"/>
  <c r="N19"/>
  <c r="L19"/>
  <c r="G12" i="5"/>
  <c r="F12"/>
  <c r="E12"/>
  <c r="W16" i="3"/>
  <c r="E16"/>
  <c r="N16"/>
  <c r="L16"/>
  <c r="N15"/>
  <c r="L15"/>
  <c r="N14"/>
  <c r="L14"/>
  <c r="M9" i="6"/>
  <c r="I9"/>
  <c r="F9"/>
  <c r="M8"/>
  <c r="I8"/>
  <c r="F8"/>
  <c r="H1"/>
  <c r="B8" i="5"/>
  <c r="D8" i="3"/>
</calcChain>
</file>

<file path=xl/sharedStrings.xml><?xml version="1.0" encoding="utf-8"?>
<sst xmlns="http://schemas.openxmlformats.org/spreadsheetml/2006/main" count="542" uniqueCount="271">
  <si>
    <t xml:space="preserve"> </t>
  </si>
  <si>
    <t>DPH</t>
  </si>
  <si>
    <t xml:space="preserve">Odberateľ: 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</si>
  <si>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</si>
  <si>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</si>
  <si>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</si>
  <si>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</si>
  <si>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</si>
  <si>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</si>
  <si>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</si>
  <si>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</si>
  <si>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</si>
  <si>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</si>
  <si>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</si>
  <si>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</si>
  <si>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</si>
  <si>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</si>
  <si>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</si>
  <si>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</si>
  <si>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</si>
  <si>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</si>
  <si>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</si>
  <si>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</si>
  <si>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</si>
  <si>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</si>
  <si>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</si>
  <si>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</si>
  <si>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</si>
  <si>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</si>
  <si>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</si>
  <si>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</si>
  <si>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</si>
  <si>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</si>
  <si>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</si>
  <si>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</si>
  <si>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</si>
  <si>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</si>
  <si>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</si>
  <si>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</si>
  <si>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</si>
  <si>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</si>
  <si>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</si>
  <si>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</si>
  <si>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</si>
  <si>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</si>
  <si>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</si>
  <si>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</si>
  <si>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</si>
  <si>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</si>
  <si>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</si>
  <si>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</si>
  <si>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</si>
  <si>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</si>
  <si>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</si>
  <si>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</si>
  <si>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</si>
  <si>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</si>
  <si>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</si>
  <si>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</si>
  <si>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</si>
  <si>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</si>
  <si>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</si>
  <si>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</si>
  <si>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</si>
  <si>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</si>
  <si>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</si>
  <si>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</si>
  <si>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</si>
  <si>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</si>
  <si>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</si>
  <si>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</si>
  <si>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</si>
  <si>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</si>
  <si>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</si>
  <si>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</si>
  <si>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</si>
  <si>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</si>
  <si>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</si>
  <si>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</si>
  <si>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</si>
  <si>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</si>
  <si>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</si>
  <si>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</si>
  <si>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</si>
  <si>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</si>
  <si>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</si>
  <si>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</si>
  <si>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</si>
  <si>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</si>
  <si>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</si>
  <si>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</si>
  <si>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</si>
  <si>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</si>
  <si>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</si>
  <si>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</si>
  <si>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</si>
  <si>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</si>
  <si>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</si>
  <si>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</si>
  <si>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</si>
  <si>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</si>
  <si>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</si>
  <si>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</si>
  <si>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</si>
  <si>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</si>
  <si>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</si>
  <si>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</si>
  <si>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</si>
  <si>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</si>
  <si>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</si>
  <si>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</si>
  <si>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</si>
  <si>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</si>
  <si>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</si>
  <si>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</si>
  <si>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</si>
  <si>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>Popis údajov v hárku „Prehlad“</t>
  </si>
  <si>
    <t>Rozsah údaja</t>
  </si>
  <si>
    <t>Požiadavky pre nahrávanie zákazky</t>
  </si>
  <si>
    <t xml:space="preserve">Povinnosť vyplnenia </t>
  </si>
  <si>
    <t>Poznámka</t>
  </si>
  <si>
    <t>V stĺpci A ( Por. číslo ):</t>
  </si>
  <si>
    <t>1 až 4 znaky ( len číslice )</t>
  </si>
  <si>
    <t>Povinný</t>
  </si>
  <si>
    <t>V stĺpci B ( Kód cenníka ):</t>
  </si>
  <si>
    <t>1 až 3 znaky ( len číslice a písmená )</t>
  </si>
  <si>
    <r>
      <rPr>
        <sz val="10"/>
        <color rgb="FF0000FF"/>
        <rFont val="Times New Roman CE"/>
        <charset val="238"/>
      </rPr>
      <t>000-699 okrem 270, HSV</t>
    </r>
    <r>
      <rPr>
        <sz val="10"/>
        <rFont val="Times New Roman CE"/>
        <charset val="238"/>
      </rPr>
      <t xml:space="preserve"> (TypKPP_HSV)</t>
    </r>
  </si>
  <si>
    <r>
      <rPr>
        <sz val="10"/>
        <color rgb="FF0000FF"/>
        <rFont val="Times New Roman CE"/>
        <charset val="238"/>
      </rPr>
      <t>700-799, PSV</t>
    </r>
    <r>
      <rPr>
        <sz val="10"/>
        <rFont val="Times New Roman CE"/>
        <charset val="238"/>
      </rPr>
      <t xml:space="preserve"> (TypKPP_PSV)</t>
    </r>
  </si>
  <si>
    <r>
      <rPr>
        <sz val="10"/>
        <color rgb="FF0000FF"/>
        <rFont val="Times New Roman CE"/>
        <charset val="238"/>
      </rPr>
      <t>900-999, 270, MCE</t>
    </r>
    <r>
      <rPr>
        <sz val="10"/>
        <rFont val="Times New Roman CE"/>
        <charset val="238"/>
      </rPr>
      <t xml:space="preserve"> (TypKPP_MCE)</t>
    </r>
  </si>
  <si>
    <r>
      <rPr>
        <sz val="10"/>
        <color rgb="FF0000FF"/>
        <rFont val="Times New Roman CE"/>
        <charset val="238"/>
      </rPr>
      <t>OST</t>
    </r>
    <r>
      <rPr>
        <sz val="10"/>
        <rFont val="Times New Roman CE"/>
        <charset val="238"/>
      </rPr>
      <t xml:space="preserve"> (TypKPP_Iné)</t>
    </r>
  </si>
  <si>
    <r>
      <rPr>
        <sz val="10"/>
        <color rgb="FF0000FF"/>
        <rFont val="Times New Roman CE"/>
        <charset val="238"/>
      </rPr>
      <t>800 alebo prázdne pole</t>
    </r>
    <r>
      <rPr>
        <sz val="10"/>
        <rFont val="Times New Roman CE"/>
        <charset val="238"/>
      </rPr>
      <t xml:space="preserve"> (TypKPP_Ostatné)</t>
    </r>
  </si>
  <si>
    <r>
      <rPr>
        <sz val="10"/>
        <color rgb="FF0000FF"/>
        <rFont val="Times New Roman CE"/>
        <charset val="238"/>
      </rPr>
      <t>MAT, M</t>
    </r>
    <r>
      <rPr>
        <sz val="10"/>
        <rFont val="Times New Roman CE"/>
        <charset val="238"/>
      </rPr>
      <t xml:space="preserve"> (Materiál-dodávka)</t>
    </r>
  </si>
  <si>
    <r>
      <rPr>
        <sz val="10"/>
        <color rgb="FF0000FF"/>
        <rFont val="Times New Roman CE"/>
        <charset val="238"/>
      </rPr>
      <t>iné ako vymenované vyššie</t>
    </r>
    <r>
      <rPr>
        <sz val="10"/>
        <rFont val="Times New Roman CE"/>
        <charset val="238"/>
      </rPr>
      <t xml:space="preserve"> (TypKPP_HSV)</t>
    </r>
  </si>
  <si>
    <t>V stĺpci C ( Kód položky ):</t>
  </si>
  <si>
    <t>1 až 12 znakov ( len číslice a písmená )</t>
  </si>
  <si>
    <t>V stĺpci D ( Popis položky, stavebného dielu, remesla ):</t>
  </si>
  <si>
    <t>1 až 120 znakov</t>
  </si>
  <si>
    <t>V stĺpci E ( Množstvo ):</t>
  </si>
  <si>
    <t>1 až 15 znakov ( len číslice )</t>
  </si>
  <si>
    <t>11 celých a 3 des. miesta, aspoň 0</t>
  </si>
  <si>
    <t>V stĺpci F ( Merná jednotka ):</t>
  </si>
  <si>
    <t>1 až 6 znakov ( len číslice a písmená )</t>
  </si>
  <si>
    <t>V stĺpci G ( Jednotková cena ):</t>
  </si>
  <si>
    <t>12 celých a 2 desatinné miesta, aspoň 0</t>
  </si>
  <si>
    <t>V stĺpci H ( Konštrukcie ):</t>
  </si>
  <si>
    <t>Nepovinný</t>
  </si>
  <si>
    <t>nespracováva sa</t>
  </si>
  <si>
    <t>V stĺpci I ( Špecifikovaný materiál ):</t>
  </si>
  <si>
    <t>V stĺpci J ( Spolu ):</t>
  </si>
  <si>
    <t>V stĺpci K ( Hmotnosť v T - jednotková ):</t>
  </si>
  <si>
    <t>1 až 10 znakov ( len číslice )</t>
  </si>
  <si>
    <t>3 celé a 5 des. miest</t>
  </si>
  <si>
    <t>V stĺpci L ( Hmotnosť v T - Spolu ):</t>
  </si>
  <si>
    <t>V stĺpci M ( Suť v T - Jednotková ):</t>
  </si>
  <si>
    <t>1 až 7 znakov ( len číslice )</t>
  </si>
  <si>
    <t>3 celé a 3 des. miest</t>
  </si>
  <si>
    <t>V stĺpci N ( Suť v T - Spolu ):</t>
  </si>
  <si>
    <t>V stĺpci O ( DPH % ):</t>
  </si>
  <si>
    <t>V stĺpci P ( Pozícia ):</t>
  </si>
  <si>
    <t>1 až 20 znakov ( len číslice a písmená )</t>
  </si>
  <si>
    <t>V stĺpci Q ( Množstvo rozpočtované ):</t>
  </si>
  <si>
    <t>V stĺpci R ( Množstvo od začiatku ):</t>
  </si>
  <si>
    <t>V stĺpci S ( Množstvo zostatok ):</t>
  </si>
  <si>
    <t>V stĺpci T ( Vyňatý z režimu stavba - materiál ):</t>
  </si>
  <si>
    <t>V stĺpci U ( Vysoká sadzba DPH ):</t>
  </si>
  <si>
    <t>V stĺpci V ( Typ položky ):</t>
  </si>
  <si>
    <t>1 znak ( len písmená )</t>
  </si>
  <si>
    <t>doporučuje sa vyplniť:</t>
  </si>
  <si>
    <t>E-HSV, I-PSV, M-MCE, P-iné, U-ostatné</t>
  </si>
  <si>
    <t>D-materiál (dodávka)</t>
  </si>
  <si>
    <t>a- riadok VV, b-riadok poznámky</t>
  </si>
  <si>
    <t>V stĺpci W ( Nh ):</t>
  </si>
  <si>
    <t>V stĺpci X ( Kód položky pre tlač  ):</t>
  </si>
  <si>
    <t>ak je prázdny, naplní sa kód položky</t>
  </si>
  <si>
    <t>V stĺpci Y ( Kód položky ):</t>
  </si>
  <si>
    <t>V stĺpci Z ( Klasifikácia produkcie ):</t>
  </si>
  <si>
    <t>1 až 8 znakov ( len číslice a písmená )</t>
  </si>
  <si>
    <t>V stĺpci AA ( Katalógové číslo ):</t>
  </si>
  <si>
    <t>V stĺpci AB ( Typ ceny ):</t>
  </si>
  <si>
    <t>1 znak ( len číslo a písmeno )</t>
  </si>
  <si>
    <t>viď Nápoveda - Typy cien a ďalšie údaje v programe ODIS</t>
  </si>
  <si>
    <t xml:space="preserve">Spracoval:                                         </t>
  </si>
  <si>
    <t xml:space="preserve">JKSO : </t>
  </si>
  <si>
    <t>Dátum: 22.06.2021</t>
  </si>
  <si>
    <t>Stavba : Obytný súbor Grot IV</t>
  </si>
  <si>
    <t>Objekt : 03b - Púchovská cesta</t>
  </si>
  <si>
    <t>Ing. Lengyelová Jolana</t>
  </si>
  <si>
    <t xml:space="preserve"> Ing. Lengyelová Jolana</t>
  </si>
  <si>
    <t xml:space="preserve"> Stavba : Obytný súbor Grot IV</t>
  </si>
  <si>
    <t xml:space="preserve"> Objekt : 03b - Púchovská cesta</t>
  </si>
  <si>
    <t>JKSO :</t>
  </si>
  <si>
    <t>22.06.2021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</si>
  <si>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</si>
  <si>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</si>
  <si>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</si>
  <si>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</si>
  <si>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</si>
  <si>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</si>
  <si>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</si>
  <si>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</si>
  <si>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20% z: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</si>
  <si>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</si>
  <si>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</si>
  <si>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</si>
  <si>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</si>
  <si>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</si>
  <si>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</si>
  <si>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</si>
  <si>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</si>
  <si>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221</t>
  </si>
  <si>
    <t>113107132</t>
  </si>
  <si>
    <t>Odstránenie podkladov alebo krytov z betónu prost. hr. 150-300 mm, do 200 m2</t>
  </si>
  <si>
    <t>m2</t>
  </si>
  <si>
    <t xml:space="preserve">                    </t>
  </si>
  <si>
    <t>11310-7132</t>
  </si>
  <si>
    <t>45.11.11</t>
  </si>
  <si>
    <t>EK</t>
  </si>
  <si>
    <t>S</t>
  </si>
  <si>
    <t>113151114</t>
  </si>
  <si>
    <t>Frézovanie živ. krytu hr. do 50 mm, š. do 750 mm alebo do 500 m2</t>
  </si>
  <si>
    <t>11315-1114</t>
  </si>
  <si>
    <t xml:space="preserve">1 - ZEMNE PRÁCE  spolu: </t>
  </si>
  <si>
    <t>5 - KOMUNIKÁCIE</t>
  </si>
  <si>
    <t>272</t>
  </si>
  <si>
    <t>573211111</t>
  </si>
  <si>
    <t>Postrek živičný spojovací z cestného asfaltu 0,5-0,7 kg/m2</t>
  </si>
  <si>
    <t>57321-1111</t>
  </si>
  <si>
    <t>45.23.12</t>
  </si>
  <si>
    <t>577135121</t>
  </si>
  <si>
    <t>Asfaltový betón AC 16 (ABH I) vrstva obrusná hr. 40 mm, š. nad 3 m</t>
  </si>
  <si>
    <t>57713-5121</t>
  </si>
  <si>
    <t>577144221</t>
  </si>
  <si>
    <t>Asfaltový betón AC 11 (ABS II) hr. 50 mm, š. nad 3 m</t>
  </si>
  <si>
    <t>57714-4221</t>
  </si>
  <si>
    <t xml:space="preserve">5 - KOMUNIKÁCIE  spolu: </t>
  </si>
  <si>
    <t>8 - RÚROVÉ VEDENIA</t>
  </si>
  <si>
    <t>899231111</t>
  </si>
  <si>
    <t>Výšková úprava vstupu alebo vpuste do 200 mm zvýšením mreže</t>
  </si>
  <si>
    <t>kus</t>
  </si>
  <si>
    <t>89923-1111</t>
  </si>
  <si>
    <t>899331111</t>
  </si>
  <si>
    <t>Výšková úprava vstupu alebo vpuste do 200 mm zvýšením poklopu</t>
  </si>
  <si>
    <t>89933-1111</t>
  </si>
  <si>
    <t>899431111</t>
  </si>
  <si>
    <t>Výšková úprava vstupu alebo vpuste do 200 mm zvýšením hrnca</t>
  </si>
  <si>
    <t>89943-1111</t>
  </si>
  <si>
    <t xml:space="preserve">8 - RÚROVÉ VEDENIA  spolu: </t>
  </si>
  <si>
    <t>9 - OSTATNÉ KONŠTRUKCIE A PRÁCE</t>
  </si>
  <si>
    <t>938909311</t>
  </si>
  <si>
    <t>Odstránenie nánosu z povrchu krytu alebo podkl. betónového alebo živičného</t>
  </si>
  <si>
    <t>93890-9311</t>
  </si>
  <si>
    <t>979084216</t>
  </si>
  <si>
    <t>Vodorovná doprava vybúraných hmôt po suchu do 5 km</t>
  </si>
  <si>
    <t>t</t>
  </si>
  <si>
    <t>97908-4216</t>
  </si>
  <si>
    <t>979084219</t>
  </si>
  <si>
    <t>Príplatok za každých ďalších 5 km vybúr. hmôt nad 5 km</t>
  </si>
  <si>
    <t>97908-4219</t>
  </si>
  <si>
    <t>979087212</t>
  </si>
  <si>
    <t>Nakladanie sute na dopravný prostriedok</t>
  </si>
  <si>
    <t>97908-7212</t>
  </si>
  <si>
    <t>979131410</t>
  </si>
  <si>
    <t>Poplatok za ulož.a znešk.stav.sute na urč.sklád. -z demol.vozoviek "O"-ost.odpad</t>
  </si>
  <si>
    <t>97913-1410</t>
  </si>
  <si>
    <t>998225111</t>
  </si>
  <si>
    <t>Presun hmôt pre pozemné komunikácie a plochy letísk, kryt živičný</t>
  </si>
  <si>
    <t>99822-5111</t>
  </si>
  <si>
    <t xml:space="preserve">9 - OSTATNÉ KONŠTRUKCIE A PRÁCE  spolu: </t>
  </si>
  <si>
    <t xml:space="preserve">PRÁCE A DODÁVKY HSV  spolu: </t>
  </si>
  <si>
    <t>Za rozpočet celkom</t>
  </si>
  <si>
    <t>Figura</t>
  </si>
</sst>
</file>

<file path=xl/styles.xml><?xml version="1.0" encoding="utf-8"?>
<styleSheet xmlns="http://schemas.openxmlformats.org/spreadsheetml/2006/main">
  <numFmts count="10">
    <numFmt numFmtId="164" formatCode="0.00\ %"/>
    <numFmt numFmtId="165" formatCode="#,##0&quot; Sk&quot;;[Red]\-#,##0&quot; Sk&quot;"/>
    <numFmt numFmtId="166" formatCode="#,##0.0"/>
    <numFmt numFmtId="167" formatCode="#,##0.0000"/>
    <numFmt numFmtId="168" formatCode="_-* #,##0&quot; Sk&quot;_-;\-* #,##0&quot; Sk&quot;_-;_-* &quot;- Sk&quot;_-;_-@_-"/>
    <numFmt numFmtId="169" formatCode="#,##0\ _S_k"/>
    <numFmt numFmtId="170" formatCode="#,##0&quot; Sk&quot;"/>
    <numFmt numFmtId="171" formatCode="#,##0.00000"/>
    <numFmt numFmtId="172" formatCode="#,##0.000"/>
    <numFmt numFmtId="173" formatCode="#,##0\ "/>
  </numFmts>
  <fonts count="23">
    <font>
      <sz val="10"/>
      <name val="Arial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0"/>
      <color rgb="FFFF0000"/>
      <name val="Times New Roman CE"/>
      <charset val="238"/>
    </font>
    <font>
      <sz val="10"/>
      <color rgb="FF0000FF"/>
      <name val="Times New Roman CE"/>
      <charset val="238"/>
    </font>
    <font>
      <b/>
      <sz val="10"/>
      <name val="Times New Roman CE"/>
      <charset val="238"/>
    </font>
    <font>
      <sz val="10"/>
      <color rgb="FF000000"/>
      <name val="Times New Roman"/>
      <family val="1"/>
      <charset val="238"/>
    </font>
    <font>
      <sz val="12"/>
      <name val="Times New Roman CE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333399"/>
      <name val="Cambria"/>
      <family val="1"/>
      <charset val="238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b/>
      <sz val="8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A6CAF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A0E0E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A6CAF0"/>
        <bgColor rgb="FFA0E0E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6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1">
    <xf numFmtId="0" fontId="0" fillId="0" borderId="0"/>
    <xf numFmtId="0" fontId="15" fillId="0" borderId="0"/>
    <xf numFmtId="0" fontId="21" fillId="0" borderId="0" applyBorder="0">
      <alignment vertical="center"/>
    </xf>
    <xf numFmtId="0" fontId="14" fillId="6" borderId="0" applyBorder="0" applyProtection="0"/>
    <xf numFmtId="168" fontId="21" fillId="0" borderId="0" applyBorder="0" applyProtection="0"/>
    <xf numFmtId="0" fontId="14" fillId="5" borderId="0" applyBorder="0" applyProtection="0"/>
    <xf numFmtId="0" fontId="14" fillId="5" borderId="0" applyBorder="0" applyProtection="0"/>
    <xf numFmtId="165" fontId="16" fillId="0" borderId="65"/>
    <xf numFmtId="0" fontId="14" fillId="8" borderId="0" applyBorder="0" applyProtection="0"/>
    <xf numFmtId="0" fontId="14" fillId="7" borderId="0" applyBorder="0" applyProtection="0"/>
    <xf numFmtId="0" fontId="21" fillId="0" borderId="65"/>
    <xf numFmtId="0" fontId="16" fillId="0" borderId="65">
      <alignment vertical="center"/>
    </xf>
    <xf numFmtId="0" fontId="14" fillId="2" borderId="0" applyBorder="0" applyProtection="0"/>
    <xf numFmtId="0" fontId="14" fillId="5" borderId="0" applyBorder="0" applyProtection="0"/>
    <xf numFmtId="0" fontId="14" fillId="6" borderId="0" applyBorder="0" applyProtection="0"/>
    <xf numFmtId="0" fontId="14" fillId="7" borderId="0" applyBorder="0" applyProtection="0"/>
    <xf numFmtId="0" fontId="14" fillId="9" borderId="0" applyBorder="0" applyProtection="0"/>
    <xf numFmtId="0" fontId="14" fillId="10" borderId="0" applyBorder="0" applyProtection="0"/>
    <xf numFmtId="0" fontId="14" fillId="6" borderId="0" applyBorder="0" applyProtection="0"/>
    <xf numFmtId="0" fontId="17" fillId="5" borderId="0" applyBorder="0" applyProtection="0"/>
    <xf numFmtId="0" fontId="17" fillId="11" borderId="0" applyBorder="0" applyProtection="0"/>
    <xf numFmtId="0" fontId="17" fillId="12" borderId="0" applyBorder="0" applyProtection="0"/>
    <xf numFmtId="0" fontId="17" fillId="10" borderId="0" applyBorder="0" applyProtection="0"/>
    <xf numFmtId="0" fontId="17" fillId="5" borderId="0" applyBorder="0" applyProtection="0"/>
    <xf numFmtId="0" fontId="17" fillId="7" borderId="0" applyBorder="0" applyProtection="0"/>
    <xf numFmtId="0" fontId="18" fillId="0" borderId="66" applyProtection="0"/>
    <xf numFmtId="0" fontId="15" fillId="0" borderId="0"/>
    <xf numFmtId="0" fontId="19" fillId="0" borderId="0" applyBorder="0" applyProtection="0"/>
    <xf numFmtId="0" fontId="16" fillId="0" borderId="0" applyBorder="0">
      <alignment vertical="center"/>
    </xf>
    <xf numFmtId="0" fontId="20" fillId="0" borderId="0" applyBorder="0" applyProtection="0"/>
    <xf numFmtId="0" fontId="16" fillId="0" borderId="33">
      <alignment vertical="center"/>
    </xf>
  </cellStyleXfs>
  <cellXfs count="18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top"/>
    </xf>
    <xf numFmtId="49" fontId="1" fillId="2" borderId="2" xfId="0" applyNumberFormat="1" applyFont="1" applyFill="1" applyBorder="1" applyAlignment="1">
      <alignment vertical="top"/>
    </xf>
    <xf numFmtId="49" fontId="1" fillId="2" borderId="2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vertical="top"/>
    </xf>
    <xf numFmtId="49" fontId="2" fillId="0" borderId="4" xfId="0" applyNumberFormat="1" applyFont="1" applyBorder="1" applyAlignment="1">
      <alignment horizontal="left"/>
    </xf>
    <xf numFmtId="49" fontId="2" fillId="0" borderId="5" xfId="0" applyNumberFormat="1" applyFont="1" applyBorder="1"/>
    <xf numFmtId="49" fontId="3" fillId="0" borderId="5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49" fontId="2" fillId="0" borderId="8" xfId="0" applyNumberFormat="1" applyFont="1" applyBorder="1"/>
    <xf numFmtId="49" fontId="2" fillId="0" borderId="8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6" fillId="3" borderId="9" xfId="0" applyNumberFormat="1" applyFont="1" applyFill="1" applyBorder="1" applyAlignment="1">
      <alignment horizontal="left"/>
    </xf>
    <xf numFmtId="49" fontId="2" fillId="0" borderId="4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left" vertical="top"/>
    </xf>
    <xf numFmtId="49" fontId="2" fillId="0" borderId="6" xfId="0" applyNumberFormat="1" applyFont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left"/>
    </xf>
    <xf numFmtId="49" fontId="2" fillId="0" borderId="11" xfId="0" applyNumberFormat="1" applyFont="1" applyBorder="1"/>
    <xf numFmtId="49" fontId="2" fillId="0" borderId="11" xfId="0" applyNumberFormat="1" applyFont="1" applyBorder="1" applyAlignment="1">
      <alignment horizontal="left"/>
    </xf>
    <xf numFmtId="49" fontId="2" fillId="0" borderId="12" xfId="0" applyNumberFormat="1" applyFont="1" applyBorder="1" applyAlignment="1">
      <alignment horizontal="left"/>
    </xf>
    <xf numFmtId="49" fontId="7" fillId="4" borderId="13" xfId="0" applyNumberFormat="1" applyFont="1" applyFill="1" applyBorder="1" applyAlignment="1">
      <alignment vertical="top"/>
    </xf>
    <xf numFmtId="49" fontId="7" fillId="4" borderId="0" xfId="0" applyNumberFormat="1" applyFont="1" applyFill="1" applyBorder="1" applyAlignment="1">
      <alignment vertical="top" wrapText="1"/>
    </xf>
    <xf numFmtId="49" fontId="7" fillId="4" borderId="14" xfId="0" applyNumberFormat="1" applyFont="1" applyFill="1" applyBorder="1" applyAlignment="1">
      <alignment vertical="top" wrapText="1"/>
    </xf>
    <xf numFmtId="0" fontId="8" fillId="0" borderId="0" xfId="1" applyFont="1"/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0" fontId="8" fillId="0" borderId="18" xfId="1" applyFont="1" applyBorder="1" applyAlignment="1">
      <alignment horizontal="right" vertical="center"/>
    </xf>
    <xf numFmtId="0" fontId="8" fillId="0" borderId="19" xfId="1" applyFont="1" applyBorder="1" applyAlignment="1">
      <alignment horizontal="left" vertical="center"/>
    </xf>
    <xf numFmtId="0" fontId="8" fillId="0" borderId="20" xfId="1" applyFont="1" applyBorder="1" applyAlignment="1">
      <alignment horizontal="left" vertical="center"/>
    </xf>
    <xf numFmtId="0" fontId="8" fillId="0" borderId="20" xfId="1" applyFont="1" applyBorder="1" applyAlignment="1">
      <alignment horizontal="right" vertical="center"/>
    </xf>
    <xf numFmtId="0" fontId="8" fillId="0" borderId="21" xfId="1" applyFont="1" applyBorder="1" applyAlignment="1">
      <alignment horizontal="left" vertical="center"/>
    </xf>
    <xf numFmtId="0" fontId="8" fillId="0" borderId="22" xfId="1" applyFont="1" applyBorder="1" applyAlignment="1">
      <alignment horizontal="left" vertical="center"/>
    </xf>
    <xf numFmtId="0" fontId="8" fillId="0" borderId="22" xfId="1" applyFont="1" applyBorder="1" applyAlignment="1">
      <alignment horizontal="right" vertical="center"/>
    </xf>
    <xf numFmtId="49" fontId="8" fillId="0" borderId="18" xfId="1" applyNumberFormat="1" applyFont="1" applyBorder="1" applyAlignment="1">
      <alignment horizontal="right" vertical="center"/>
    </xf>
    <xf numFmtId="49" fontId="8" fillId="0" borderId="20" xfId="1" applyNumberFormat="1" applyFont="1" applyBorder="1" applyAlignment="1">
      <alignment horizontal="right" vertical="center"/>
    </xf>
    <xf numFmtId="49" fontId="8" fillId="0" borderId="22" xfId="1" applyNumberFormat="1" applyFont="1" applyBorder="1" applyAlignment="1">
      <alignment horizontal="right" vertical="center"/>
    </xf>
    <xf numFmtId="0" fontId="8" fillId="0" borderId="17" xfId="1" applyFont="1" applyBorder="1" applyAlignment="1">
      <alignment horizontal="right" vertical="center"/>
    </xf>
    <xf numFmtId="0" fontId="8" fillId="0" borderId="18" xfId="1" applyFont="1" applyBorder="1" applyAlignment="1">
      <alignment vertical="center"/>
    </xf>
    <xf numFmtId="169" fontId="8" fillId="0" borderId="18" xfId="1" applyNumberFormat="1" applyFont="1" applyBorder="1" applyAlignment="1">
      <alignment horizontal="left" vertical="center"/>
    </xf>
    <xf numFmtId="170" fontId="8" fillId="0" borderId="18" xfId="1" applyNumberFormat="1" applyFont="1" applyBorder="1" applyAlignment="1">
      <alignment horizontal="right" vertical="center"/>
    </xf>
    <xf numFmtId="3" fontId="8" fillId="0" borderId="23" xfId="1" applyNumberFormat="1" applyFont="1" applyBorder="1" applyAlignment="1">
      <alignment horizontal="right" vertical="center"/>
    </xf>
    <xf numFmtId="0" fontId="8" fillId="0" borderId="24" xfId="1" applyFont="1" applyBorder="1" applyAlignment="1">
      <alignment horizontal="right" vertical="center"/>
    </xf>
    <xf numFmtId="0" fontId="8" fillId="0" borderId="25" xfId="1" applyFont="1" applyBorder="1" applyAlignment="1">
      <alignment vertical="center"/>
    </xf>
    <xf numFmtId="169" fontId="8" fillId="0" borderId="25" xfId="1" applyNumberFormat="1" applyFont="1" applyBorder="1" applyAlignment="1">
      <alignment horizontal="left" vertical="center"/>
    </xf>
    <xf numFmtId="170" fontId="8" fillId="0" borderId="25" xfId="1" applyNumberFormat="1" applyFont="1" applyBorder="1" applyAlignment="1">
      <alignment horizontal="right" vertical="center"/>
    </xf>
    <xf numFmtId="3" fontId="8" fillId="0" borderId="26" xfId="1" applyNumberFormat="1" applyFont="1" applyBorder="1" applyAlignment="1">
      <alignment horizontal="right" vertical="center"/>
    </xf>
    <xf numFmtId="0" fontId="8" fillId="0" borderId="25" xfId="1" applyFont="1" applyBorder="1" applyAlignment="1">
      <alignment horizontal="right" vertical="center"/>
    </xf>
    <xf numFmtId="0" fontId="10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left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8" xfId="1" applyFont="1" applyBorder="1" applyAlignment="1">
      <alignment horizontal="left" vertical="center"/>
    </xf>
    <xf numFmtId="0" fontId="8" fillId="0" borderId="32" xfId="1" applyFont="1" applyBorder="1" applyAlignment="1">
      <alignment horizontal="center" vertical="center"/>
    </xf>
    <xf numFmtId="0" fontId="8" fillId="0" borderId="33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/>
    </xf>
    <xf numFmtId="0" fontId="8" fillId="0" borderId="37" xfId="1" applyFont="1" applyBorder="1" applyAlignment="1">
      <alignment horizontal="center" vertical="center"/>
    </xf>
    <xf numFmtId="0" fontId="8" fillId="0" borderId="16" xfId="1" applyFont="1" applyBorder="1" applyAlignment="1">
      <alignment horizontal="right" vertical="center"/>
    </xf>
    <xf numFmtId="0" fontId="8" fillId="0" borderId="39" xfId="1" applyFont="1" applyBorder="1" applyAlignment="1">
      <alignment horizontal="center" vertical="center"/>
    </xf>
    <xf numFmtId="0" fontId="8" fillId="0" borderId="41" xfId="1" applyFont="1" applyBorder="1" applyAlignment="1">
      <alignment horizontal="left" vertical="center"/>
    </xf>
    <xf numFmtId="0" fontId="8" fillId="0" borderId="42" xfId="1" applyFont="1" applyBorder="1" applyAlignment="1">
      <alignment horizontal="left" vertical="center"/>
    </xf>
    <xf numFmtId="0" fontId="8" fillId="0" borderId="43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41" xfId="1" applyFont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8" fillId="0" borderId="44" xfId="1" applyFont="1" applyBorder="1" applyAlignment="1">
      <alignment horizontal="left" vertical="center"/>
    </xf>
    <xf numFmtId="0" fontId="8" fillId="0" borderId="24" xfId="1" applyFont="1" applyBorder="1" applyAlignment="1">
      <alignment horizontal="left" vertical="center"/>
    </xf>
    <xf numFmtId="0" fontId="8" fillId="0" borderId="25" xfId="1" applyFont="1" applyBorder="1" applyAlignment="1">
      <alignment horizontal="left" vertical="center"/>
    </xf>
    <xf numFmtId="0" fontId="8" fillId="0" borderId="45" xfId="1" applyFont="1" applyBorder="1" applyAlignment="1">
      <alignment horizontal="left" vertical="center"/>
    </xf>
    <xf numFmtId="0" fontId="8" fillId="0" borderId="46" xfId="1" applyFont="1" applyBorder="1" applyAlignment="1">
      <alignment horizontal="left" vertical="center"/>
    </xf>
    <xf numFmtId="0" fontId="8" fillId="0" borderId="47" xfId="1" applyFont="1" applyBorder="1" applyAlignment="1">
      <alignment horizontal="left" vertical="center"/>
    </xf>
    <xf numFmtId="3" fontId="8" fillId="0" borderId="45" xfId="1" applyNumberFormat="1" applyFont="1" applyBorder="1" applyAlignment="1">
      <alignment vertical="center"/>
    </xf>
    <xf numFmtId="3" fontId="8" fillId="0" borderId="48" xfId="1" applyNumberFormat="1" applyFont="1" applyBorder="1" applyAlignment="1">
      <alignment vertical="center"/>
    </xf>
    <xf numFmtId="0" fontId="8" fillId="0" borderId="49" xfId="1" applyFont="1" applyBorder="1" applyAlignment="1">
      <alignment horizontal="left" vertical="center"/>
    </xf>
    <xf numFmtId="164" fontId="8" fillId="0" borderId="50" xfId="1" applyNumberFormat="1" applyFont="1" applyBorder="1" applyAlignment="1">
      <alignment horizontal="right" vertical="center"/>
    </xf>
    <xf numFmtId="0" fontId="8" fillId="0" borderId="52" xfId="1" applyFont="1" applyBorder="1" applyAlignment="1">
      <alignment horizontal="left" vertical="center"/>
    </xf>
    <xf numFmtId="164" fontId="8" fillId="0" borderId="53" xfId="1" applyNumberFormat="1" applyFont="1" applyBorder="1" applyAlignment="1">
      <alignment horizontal="right" vertical="center"/>
    </xf>
    <xf numFmtId="0" fontId="8" fillId="0" borderId="35" xfId="1" applyFont="1" applyBorder="1" applyAlignment="1">
      <alignment horizontal="left" vertical="center"/>
    </xf>
    <xf numFmtId="0" fontId="8" fillId="0" borderId="37" xfId="1" applyFont="1" applyBorder="1" applyAlignment="1">
      <alignment horizontal="right" vertical="center"/>
    </xf>
    <xf numFmtId="0" fontId="8" fillId="0" borderId="54" xfId="1" applyFont="1" applyBorder="1" applyAlignment="1">
      <alignment horizontal="left" vertical="center"/>
    </xf>
    <xf numFmtId="0" fontId="8" fillId="0" borderId="53" xfId="1" applyFont="1" applyBorder="1" applyAlignment="1">
      <alignment horizontal="left" vertical="center"/>
    </xf>
    <xf numFmtId="0" fontId="8" fillId="0" borderId="50" xfId="1" applyFont="1" applyBorder="1" applyAlignment="1">
      <alignment horizontal="right" vertical="center"/>
    </xf>
    <xf numFmtId="0" fontId="8" fillId="0" borderId="48" xfId="1" applyFont="1" applyBorder="1" applyAlignment="1">
      <alignment horizontal="left" vertical="center"/>
    </xf>
    <xf numFmtId="0" fontId="10" fillId="0" borderId="55" xfId="1" applyFont="1" applyBorder="1" applyAlignment="1">
      <alignment horizontal="center" vertical="center"/>
    </xf>
    <xf numFmtId="0" fontId="8" fillId="0" borderId="56" xfId="1" applyFont="1" applyBorder="1" applyAlignment="1">
      <alignment horizontal="left" vertical="center"/>
    </xf>
    <xf numFmtId="0" fontId="8" fillId="0" borderId="57" xfId="1" applyFont="1" applyBorder="1" applyAlignment="1">
      <alignment horizontal="left" vertical="center"/>
    </xf>
    <xf numFmtId="173" fontId="8" fillId="0" borderId="58" xfId="1" applyNumberFormat="1" applyFont="1" applyBorder="1" applyAlignment="1">
      <alignment horizontal="right" vertical="center"/>
    </xf>
    <xf numFmtId="0" fontId="11" fillId="0" borderId="0" xfId="1" applyFont="1"/>
    <xf numFmtId="0" fontId="12" fillId="0" borderId="0" xfId="1" applyFont="1"/>
    <xf numFmtId="49" fontId="12" fillId="0" borderId="0" xfId="1" applyNumberFormat="1" applyFont="1"/>
    <xf numFmtId="0" fontId="8" fillId="0" borderId="0" xfId="0" applyFont="1" applyProtection="1"/>
    <xf numFmtId="4" fontId="8" fillId="0" borderId="0" xfId="0" applyNumberFormat="1" applyFont="1" applyProtection="1"/>
    <xf numFmtId="171" fontId="8" fillId="0" borderId="0" xfId="0" applyNumberFormat="1" applyFont="1" applyProtection="1"/>
    <xf numFmtId="172" fontId="8" fillId="0" borderId="0" xfId="0" applyNumberFormat="1" applyFont="1" applyProtection="1"/>
    <xf numFmtId="0" fontId="10" fillId="0" borderId="0" xfId="0" applyFont="1" applyProtection="1"/>
    <xf numFmtId="0" fontId="9" fillId="0" borderId="0" xfId="0" applyFont="1" applyProtection="1"/>
    <xf numFmtId="0" fontId="8" fillId="0" borderId="59" xfId="0" applyFont="1" applyBorder="1" applyAlignment="1" applyProtection="1">
      <alignment horizontal="center"/>
    </xf>
    <xf numFmtId="0" fontId="8" fillId="0" borderId="60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horizontal="center"/>
    </xf>
    <xf numFmtId="49" fontId="8" fillId="0" borderId="0" xfId="0" applyNumberFormat="1" applyFont="1" applyAlignment="1" applyProtection="1">
      <alignment horizontal="left"/>
      <protection locked="0"/>
    </xf>
    <xf numFmtId="172" fontId="8" fillId="0" borderId="0" xfId="0" applyNumberFormat="1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protection locked="0"/>
    </xf>
    <xf numFmtId="172" fontId="8" fillId="0" borderId="0" xfId="0" applyNumberFormat="1" applyFont="1" applyProtection="1">
      <protection locked="0"/>
    </xf>
    <xf numFmtId="0" fontId="8" fillId="0" borderId="59" xfId="0" applyFont="1" applyBorder="1" applyAlignment="1" applyProtection="1">
      <alignment horizontal="left"/>
      <protection locked="0"/>
    </xf>
    <xf numFmtId="0" fontId="8" fillId="0" borderId="62" xfId="0" applyFont="1" applyBorder="1" applyAlignment="1" applyProtection="1">
      <alignment horizontal="center"/>
      <protection locked="0"/>
    </xf>
    <xf numFmtId="0" fontId="8" fillId="0" borderId="61" xfId="0" applyFont="1" applyBorder="1" applyAlignment="1" applyProtection="1">
      <alignment horizontal="left"/>
      <protection locked="0"/>
    </xf>
    <xf numFmtId="0" fontId="8" fillId="0" borderId="61" xfId="0" applyFont="1" applyBorder="1" applyAlignment="1" applyProtection="1">
      <alignment horizontal="left" vertical="center"/>
      <protection locked="0"/>
    </xf>
    <xf numFmtId="0" fontId="8" fillId="0" borderId="63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right" vertical="top"/>
    </xf>
    <xf numFmtId="49" fontId="8" fillId="0" borderId="0" xfId="0" applyNumberFormat="1" applyFont="1" applyAlignment="1" applyProtection="1">
      <alignment horizontal="center" vertical="top"/>
    </xf>
    <xf numFmtId="49" fontId="8" fillId="0" borderId="0" xfId="0" applyNumberFormat="1" applyFont="1" applyAlignment="1" applyProtection="1">
      <alignment vertical="top"/>
    </xf>
    <xf numFmtId="49" fontId="8" fillId="0" borderId="0" xfId="0" applyNumberFormat="1" applyFont="1" applyAlignment="1" applyProtection="1">
      <alignment horizontal="left" vertical="top" wrapText="1"/>
    </xf>
    <xf numFmtId="172" fontId="8" fillId="0" borderId="0" xfId="0" applyNumberFormat="1" applyFont="1" applyAlignment="1" applyProtection="1">
      <alignment vertical="top"/>
    </xf>
    <xf numFmtId="0" fontId="8" fillId="0" borderId="0" xfId="0" applyFont="1" applyAlignment="1" applyProtection="1">
      <alignment vertical="top"/>
    </xf>
    <xf numFmtId="4" fontId="8" fillId="0" borderId="0" xfId="0" applyNumberFormat="1" applyFont="1" applyAlignment="1" applyProtection="1">
      <alignment vertical="top"/>
    </xf>
    <xf numFmtId="171" fontId="8" fillId="0" borderId="0" xfId="0" applyNumberFormat="1" applyFont="1" applyAlignment="1" applyProtection="1">
      <alignment vertical="top"/>
    </xf>
    <xf numFmtId="0" fontId="8" fillId="0" borderId="0" xfId="0" applyFont="1" applyAlignment="1" applyProtection="1">
      <alignment horizontal="center" vertical="top"/>
    </xf>
    <xf numFmtId="0" fontId="8" fillId="0" borderId="0" xfId="0" applyFont="1" applyAlignment="1" applyProtection="1">
      <alignment horizontal="left" vertical="top"/>
    </xf>
    <xf numFmtId="167" fontId="8" fillId="0" borderId="0" xfId="0" applyNumberFormat="1" applyFont="1" applyAlignment="1" applyProtection="1">
      <alignment vertical="top"/>
    </xf>
    <xf numFmtId="0" fontId="8" fillId="0" borderId="0" xfId="0" applyFont="1"/>
    <xf numFmtId="49" fontId="8" fillId="0" borderId="0" xfId="0" applyNumberFormat="1" applyFont="1" applyProtection="1"/>
    <xf numFmtId="49" fontId="8" fillId="0" borderId="0" xfId="0" applyNumberFormat="1" applyFont="1" applyAlignment="1" applyProtection="1">
      <alignment horizontal="center"/>
    </xf>
    <xf numFmtId="49" fontId="8" fillId="0" borderId="0" xfId="0" applyNumberFormat="1" applyFont="1" applyAlignment="1" applyProtection="1"/>
    <xf numFmtId="0" fontId="8" fillId="0" borderId="61" xfId="0" applyFont="1" applyBorder="1" applyAlignment="1" applyProtection="1">
      <alignment horizontal="center" vertical="center"/>
    </xf>
    <xf numFmtId="0" fontId="8" fillId="0" borderId="62" xfId="0" applyFont="1" applyBorder="1" applyAlignment="1" applyProtection="1">
      <alignment horizontal="center"/>
    </xf>
    <xf numFmtId="0" fontId="8" fillId="0" borderId="63" xfId="0" applyFont="1" applyBorder="1" applyAlignment="1" applyProtection="1">
      <alignment horizontal="center"/>
    </xf>
    <xf numFmtId="0" fontId="13" fillId="0" borderId="62" xfId="0" applyFont="1" applyBorder="1" applyAlignment="1" applyProtection="1">
      <alignment horizontal="center"/>
      <protection locked="0"/>
    </xf>
    <xf numFmtId="0" fontId="13" fillId="0" borderId="59" xfId="0" applyFont="1" applyBorder="1" applyAlignment="1" applyProtection="1">
      <alignment horizontal="center"/>
      <protection locked="0"/>
    </xf>
    <xf numFmtId="0" fontId="8" fillId="0" borderId="59" xfId="0" applyFont="1" applyBorder="1" applyAlignment="1" applyProtection="1">
      <alignment horizontal="center"/>
      <protection locked="0"/>
    </xf>
    <xf numFmtId="0" fontId="8" fillId="0" borderId="59" xfId="0" applyFont="1" applyBorder="1" applyAlignment="1" applyProtection="1">
      <alignment horizontal="left" vertical="top"/>
    </xf>
    <xf numFmtId="0" fontId="13" fillId="0" borderId="63" xfId="0" applyFont="1" applyBorder="1" applyAlignment="1" applyProtection="1">
      <alignment horizontal="center"/>
      <protection locked="0"/>
    </xf>
    <xf numFmtId="0" fontId="13" fillId="0" borderId="61" xfId="0" applyFont="1" applyBorder="1" applyAlignment="1" applyProtection="1">
      <alignment horizontal="center"/>
      <protection locked="0"/>
    </xf>
    <xf numFmtId="0" fontId="8" fillId="0" borderId="61" xfId="0" applyFont="1" applyBorder="1" applyAlignment="1" applyProtection="1">
      <alignment horizontal="center"/>
      <protection locked="0"/>
    </xf>
    <xf numFmtId="172" fontId="8" fillId="0" borderId="61" xfId="0" applyNumberFormat="1" applyFont="1" applyBorder="1" applyProtection="1"/>
    <xf numFmtId="0" fontId="8" fillId="0" borderId="61" xfId="0" applyFont="1" applyBorder="1" applyAlignment="1" applyProtection="1">
      <alignment horizontal="left" vertical="top"/>
    </xf>
    <xf numFmtId="49" fontId="11" fillId="0" borderId="0" xfId="1" applyNumberFormat="1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right" wrapText="1"/>
    </xf>
    <xf numFmtId="166" fontId="11" fillId="0" borderId="0" xfId="0" applyNumberFormat="1" applyFont="1" applyAlignment="1">
      <alignment horizontal="right" wrapText="1"/>
    </xf>
    <xf numFmtId="4" fontId="11" fillId="0" borderId="0" xfId="0" applyNumberFormat="1" applyFont="1" applyAlignment="1">
      <alignment horizontal="right" wrapText="1"/>
    </xf>
    <xf numFmtId="172" fontId="11" fillId="0" borderId="0" xfId="0" applyNumberFormat="1" applyFont="1" applyAlignment="1">
      <alignment horizontal="right" wrapText="1"/>
    </xf>
    <xf numFmtId="167" fontId="11" fillId="0" borderId="0" xfId="0" applyNumberFormat="1" applyFont="1" applyAlignment="1">
      <alignment horizontal="right" wrapText="1"/>
    </xf>
    <xf numFmtId="49" fontId="8" fillId="0" borderId="59" xfId="0" applyNumberFormat="1" applyFont="1" applyBorder="1" applyAlignment="1" applyProtection="1">
      <alignment horizontal="left"/>
    </xf>
    <xf numFmtId="0" fontId="8" fillId="0" borderId="59" xfId="0" applyFont="1" applyBorder="1" applyAlignment="1" applyProtection="1">
      <alignment horizontal="right"/>
    </xf>
    <xf numFmtId="49" fontId="8" fillId="0" borderId="61" xfId="0" applyNumberFormat="1" applyFont="1" applyBorder="1" applyAlignment="1" applyProtection="1">
      <alignment horizontal="left"/>
    </xf>
    <xf numFmtId="0" fontId="8" fillId="0" borderId="61" xfId="0" applyFont="1" applyBorder="1" applyProtection="1"/>
    <xf numFmtId="0" fontId="8" fillId="0" borderId="61" xfId="0" applyFont="1" applyBorder="1" applyAlignment="1" applyProtection="1">
      <alignment horizontal="right"/>
    </xf>
    <xf numFmtId="4" fontId="8" fillId="0" borderId="8" xfId="1" applyNumberFormat="1" applyFont="1" applyBorder="1" applyAlignment="1">
      <alignment horizontal="right" vertical="center"/>
    </xf>
    <xf numFmtId="4" fontId="8" fillId="0" borderId="31" xfId="1" applyNumberFormat="1" applyFont="1" applyBorder="1" applyAlignment="1">
      <alignment horizontal="right" vertical="center"/>
    </xf>
    <xf numFmtId="4" fontId="8" fillId="0" borderId="33" xfId="1" applyNumberFormat="1" applyFont="1" applyBorder="1" applyAlignment="1">
      <alignment horizontal="right" vertical="center"/>
    </xf>
    <xf numFmtId="4" fontId="8" fillId="0" borderId="51" xfId="1" applyNumberFormat="1" applyFont="1" applyBorder="1" applyAlignment="1">
      <alignment horizontal="right" vertical="center"/>
    </xf>
    <xf numFmtId="4" fontId="8" fillId="0" borderId="34" xfId="1" applyNumberFormat="1" applyFont="1" applyBorder="1" applyAlignment="1">
      <alignment horizontal="right" vertical="center"/>
    </xf>
    <xf numFmtId="4" fontId="8" fillId="0" borderId="16" xfId="1" applyNumberFormat="1" applyFont="1" applyBorder="1" applyAlignment="1">
      <alignment horizontal="right" vertical="center"/>
    </xf>
    <xf numFmtId="4" fontId="8" fillId="0" borderId="35" xfId="1" applyNumberFormat="1" applyFont="1" applyBorder="1" applyAlignment="1">
      <alignment horizontal="right" vertical="center"/>
    </xf>
    <xf numFmtId="4" fontId="8" fillId="0" borderId="36" xfId="1" applyNumberFormat="1" applyFont="1" applyBorder="1" applyAlignment="1">
      <alignment horizontal="right" vertical="center"/>
    </xf>
    <xf numFmtId="4" fontId="8" fillId="0" borderId="53" xfId="1" applyNumberFormat="1" applyFont="1" applyBorder="1" applyAlignment="1">
      <alignment horizontal="right" vertical="center"/>
    </xf>
    <xf numFmtId="49" fontId="22" fillId="0" borderId="0" xfId="0" applyNumberFormat="1" applyFont="1" applyAlignment="1" applyProtection="1">
      <alignment vertical="top"/>
    </xf>
    <xf numFmtId="49" fontId="8" fillId="0" borderId="0" xfId="0" applyNumberFormat="1" applyFont="1" applyAlignment="1" applyProtection="1">
      <alignment horizontal="left" vertical="top"/>
    </xf>
    <xf numFmtId="49" fontId="8" fillId="0" borderId="0" xfId="0" applyNumberFormat="1" applyFont="1" applyAlignment="1" applyProtection="1">
      <alignment horizontal="right" vertical="top" wrapText="1"/>
    </xf>
    <xf numFmtId="4" fontId="22" fillId="0" borderId="0" xfId="0" applyNumberFormat="1" applyFont="1" applyAlignment="1" applyProtection="1">
      <alignment vertical="top"/>
    </xf>
    <xf numFmtId="171" fontId="22" fillId="0" borderId="0" xfId="0" applyNumberFormat="1" applyFont="1" applyAlignment="1" applyProtection="1">
      <alignment vertical="top"/>
    </xf>
    <xf numFmtId="172" fontId="22" fillId="0" borderId="0" xfId="0" applyNumberFormat="1" applyFont="1" applyAlignment="1" applyProtection="1">
      <alignment vertical="top"/>
    </xf>
    <xf numFmtId="49" fontId="22" fillId="0" borderId="0" xfId="0" applyNumberFormat="1" applyFont="1" applyAlignment="1" applyProtection="1">
      <alignment horizontal="left" vertical="top" wrapText="1"/>
    </xf>
    <xf numFmtId="0" fontId="8" fillId="0" borderId="60" xfId="0" applyFont="1" applyBorder="1" applyAlignment="1" applyProtection="1">
      <alignment horizontal="center"/>
    </xf>
    <xf numFmtId="0" fontId="8" fillId="0" borderId="64" xfId="0" applyFont="1" applyBorder="1" applyAlignment="1" applyProtection="1">
      <alignment horizontal="center"/>
    </xf>
    <xf numFmtId="0" fontId="8" fillId="0" borderId="3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31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e" xfId="0" builtinId="0"/>
    <cellStyle name="normálne_KLs" xfId="1"/>
    <cellStyle name="TEXT 1" xfId="28"/>
    <cellStyle name="Text upozornění" xfId="29"/>
    <cellStyle name="TEXT1" xfId="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42"/>
  <sheetViews>
    <sheetView showGridLines="0" workbookViewId="0">
      <pane xSplit="4" ySplit="10" topLeftCell="E28" activePane="bottomRight" state="frozen"/>
      <selection pane="topRight"/>
      <selection pane="bottomLeft"/>
      <selection pane="bottomRight" activeCell="I36" sqref="I36"/>
    </sheetView>
  </sheetViews>
  <sheetFormatPr defaultColWidth="9" defaultRowHeight="13.5"/>
  <cols>
    <col min="1" max="1" width="6.7109375" style="126" customWidth="1"/>
    <col min="2" max="2" width="3.7109375" style="127" customWidth="1"/>
    <col min="3" max="3" width="13" style="128" customWidth="1"/>
    <col min="4" max="4" width="45.7109375" style="129" customWidth="1"/>
    <col min="5" max="5" width="11.28515625" style="130" customWidth="1"/>
    <col min="6" max="6" width="5.85546875" style="131" customWidth="1"/>
    <col min="7" max="7" width="8.7109375" style="132" customWidth="1"/>
    <col min="8" max="10" width="9.7109375" style="132" customWidth="1"/>
    <col min="11" max="11" width="7.42578125" style="133" customWidth="1"/>
    <col min="12" max="12" width="8.28515625" style="133" customWidth="1"/>
    <col min="13" max="13" width="7.140625" style="130" customWidth="1"/>
    <col min="14" max="14" width="7" style="130" customWidth="1"/>
    <col min="15" max="15" width="3.5703125" style="131" customWidth="1"/>
    <col min="16" max="16" width="12.7109375" style="131" customWidth="1"/>
    <col min="17" max="19" width="11.28515625" style="130" customWidth="1"/>
    <col min="20" max="20" width="10.5703125" style="134" customWidth="1"/>
    <col min="21" max="21" width="10.28515625" style="134" customWidth="1"/>
    <col min="22" max="22" width="5.7109375" style="134" customWidth="1"/>
    <col min="23" max="23" width="9.140625" style="130" customWidth="1"/>
    <col min="24" max="25" width="11.85546875" style="135" customWidth="1"/>
    <col min="26" max="26" width="7.5703125" style="128" customWidth="1"/>
    <col min="27" max="27" width="12.7109375" style="128" customWidth="1"/>
    <col min="28" max="28" width="4.28515625" style="131" customWidth="1"/>
    <col min="29" max="30" width="2.7109375" style="131" customWidth="1"/>
    <col min="31" max="34" width="9.140625" style="136" customWidth="1"/>
    <col min="35" max="35" width="9.140625" style="104" customWidth="1"/>
    <col min="36" max="37" width="9.140625" style="104" hidden="1" customWidth="1"/>
    <col min="38" max="1025" width="9" style="137"/>
  </cols>
  <sheetData>
    <row r="1" spans="1:37" s="104" customFormat="1" ht="12.75" customHeight="1">
      <c r="A1" s="108" t="s">
        <v>2</v>
      </c>
      <c r="G1" s="105"/>
      <c r="I1" s="108" t="s">
        <v>181</v>
      </c>
      <c r="J1" s="105"/>
      <c r="K1" s="106"/>
      <c r="Q1" s="107"/>
      <c r="R1" s="107"/>
      <c r="S1" s="107"/>
      <c r="X1" s="135"/>
      <c r="Y1" s="135"/>
      <c r="Z1" s="153" t="s">
        <v>4</v>
      </c>
      <c r="AA1" s="153" t="s">
        <v>5</v>
      </c>
      <c r="AB1" s="101" t="s">
        <v>6</v>
      </c>
      <c r="AC1" s="101" t="s">
        <v>7</v>
      </c>
      <c r="AD1" s="101" t="s">
        <v>8</v>
      </c>
      <c r="AE1" s="154" t="s">
        <v>9</v>
      </c>
      <c r="AF1" s="155" t="s">
        <v>10</v>
      </c>
    </row>
    <row r="2" spans="1:37" s="104" customFormat="1" ht="12.75">
      <c r="A2" s="108" t="s">
        <v>11</v>
      </c>
      <c r="G2" s="105"/>
      <c r="H2" s="138"/>
      <c r="I2" s="108" t="s">
        <v>182</v>
      </c>
      <c r="J2" s="105"/>
      <c r="K2" s="106"/>
      <c r="Q2" s="107"/>
      <c r="R2" s="107"/>
      <c r="S2" s="107"/>
      <c r="X2" s="135"/>
      <c r="Y2" s="135"/>
      <c r="Z2" s="153" t="s">
        <v>12</v>
      </c>
      <c r="AA2" s="103" t="s">
        <v>13</v>
      </c>
      <c r="AB2" s="102" t="s">
        <v>14</v>
      </c>
      <c r="AC2" s="102"/>
      <c r="AD2" s="103"/>
      <c r="AE2" s="154">
        <v>1</v>
      </c>
      <c r="AF2" s="156">
        <v>123.5</v>
      </c>
    </row>
    <row r="3" spans="1:37" s="104" customFormat="1" ht="12.75">
      <c r="A3" s="108" t="s">
        <v>15</v>
      </c>
      <c r="G3" s="105"/>
      <c r="I3" s="108" t="s">
        <v>183</v>
      </c>
      <c r="J3" s="105"/>
      <c r="K3" s="106"/>
      <c r="Q3" s="107"/>
      <c r="R3" s="107"/>
      <c r="S3" s="107"/>
      <c r="X3" s="135"/>
      <c r="Y3" s="135"/>
      <c r="Z3" s="153" t="s">
        <v>16</v>
      </c>
      <c r="AA3" s="103" t="s">
        <v>17</v>
      </c>
      <c r="AB3" s="102" t="s">
        <v>14</v>
      </c>
      <c r="AC3" s="102" t="s">
        <v>18</v>
      </c>
      <c r="AD3" s="103" t="s">
        <v>19</v>
      </c>
      <c r="AE3" s="154">
        <v>2</v>
      </c>
      <c r="AF3" s="157">
        <v>123.46</v>
      </c>
    </row>
    <row r="4" spans="1:37" s="104" customFormat="1" ht="12.75">
      <c r="Q4" s="107"/>
      <c r="R4" s="107"/>
      <c r="S4" s="107"/>
      <c r="X4" s="135"/>
      <c r="Y4" s="135"/>
      <c r="Z4" s="153" t="s">
        <v>20</v>
      </c>
      <c r="AA4" s="103" t="s">
        <v>21</v>
      </c>
      <c r="AB4" s="102" t="s">
        <v>14</v>
      </c>
      <c r="AC4" s="102"/>
      <c r="AD4" s="103"/>
      <c r="AE4" s="154">
        <v>3</v>
      </c>
      <c r="AF4" s="158">
        <v>123.45699999999999</v>
      </c>
    </row>
    <row r="5" spans="1:37" s="104" customFormat="1" ht="12.75">
      <c r="A5" s="108" t="s">
        <v>184</v>
      </c>
      <c r="Q5" s="107"/>
      <c r="R5" s="107"/>
      <c r="S5" s="107"/>
      <c r="X5" s="135"/>
      <c r="Y5" s="135"/>
      <c r="Z5" s="153" t="s">
        <v>22</v>
      </c>
      <c r="AA5" s="103" t="s">
        <v>17</v>
      </c>
      <c r="AB5" s="102" t="s">
        <v>14</v>
      </c>
      <c r="AC5" s="102" t="s">
        <v>18</v>
      </c>
      <c r="AD5" s="103" t="s">
        <v>19</v>
      </c>
      <c r="AE5" s="154">
        <v>4</v>
      </c>
      <c r="AF5" s="159">
        <v>123.4567</v>
      </c>
    </row>
    <row r="6" spans="1:37" s="104" customFormat="1" ht="12.75">
      <c r="A6" s="108" t="s">
        <v>185</v>
      </c>
      <c r="Q6" s="107"/>
      <c r="R6" s="107"/>
      <c r="S6" s="107"/>
      <c r="X6" s="135"/>
      <c r="Y6" s="135"/>
      <c r="Z6" s="138"/>
      <c r="AA6" s="138"/>
      <c r="AE6" s="154" t="s">
        <v>23</v>
      </c>
      <c r="AF6" s="157">
        <v>123.46</v>
      </c>
    </row>
    <row r="7" spans="1:37" s="104" customFormat="1" ht="12.75">
      <c r="A7" s="108"/>
      <c r="Q7" s="107"/>
      <c r="R7" s="107"/>
      <c r="S7" s="107"/>
      <c r="X7" s="135"/>
      <c r="Y7" s="135"/>
      <c r="Z7" s="138"/>
      <c r="AA7" s="138"/>
    </row>
    <row r="8" spans="1:37" s="104" customFormat="1">
      <c r="A8" s="104" t="s">
        <v>186</v>
      </c>
      <c r="B8" s="139"/>
      <c r="C8" s="140"/>
      <c r="D8" s="109" t="str">
        <f>CONCATENATE(AA2," ",AB2," ",AC2," ",AD2)</f>
        <v xml:space="preserve">Prehľad rozpočtových nákladov v EUR  </v>
      </c>
      <c r="E8" s="107"/>
      <c r="G8" s="105"/>
      <c r="H8" s="105"/>
      <c r="I8" s="105"/>
      <c r="J8" s="105"/>
      <c r="K8" s="106"/>
      <c r="L8" s="106"/>
      <c r="M8" s="107"/>
      <c r="N8" s="107"/>
      <c r="Q8" s="107"/>
      <c r="R8" s="107"/>
      <c r="S8" s="107"/>
      <c r="X8" s="135"/>
      <c r="Y8" s="135"/>
      <c r="Z8" s="138"/>
      <c r="AA8" s="138"/>
      <c r="AE8" s="131"/>
      <c r="AF8" s="131"/>
      <c r="AG8" s="131"/>
      <c r="AH8" s="131"/>
    </row>
    <row r="9" spans="1:37">
      <c r="A9" s="110" t="s">
        <v>24</v>
      </c>
      <c r="B9" s="110" t="s">
        <v>25</v>
      </c>
      <c r="C9" s="110" t="s">
        <v>26</v>
      </c>
      <c r="D9" s="110" t="s">
        <v>27</v>
      </c>
      <c r="E9" s="110" t="s">
        <v>28</v>
      </c>
      <c r="F9" s="110" t="s">
        <v>29</v>
      </c>
      <c r="G9" s="110" t="s">
        <v>30</v>
      </c>
      <c r="H9" s="110" t="s">
        <v>31</v>
      </c>
      <c r="I9" s="110" t="s">
        <v>32</v>
      </c>
      <c r="J9" s="110" t="s">
        <v>33</v>
      </c>
      <c r="K9" s="181" t="s">
        <v>34</v>
      </c>
      <c r="L9" s="181"/>
      <c r="M9" s="182" t="s">
        <v>35</v>
      </c>
      <c r="N9" s="182"/>
      <c r="O9" s="110" t="s">
        <v>1</v>
      </c>
      <c r="P9" s="142" t="s">
        <v>36</v>
      </c>
      <c r="Q9" s="110" t="s">
        <v>28</v>
      </c>
      <c r="R9" s="110" t="s">
        <v>28</v>
      </c>
      <c r="S9" s="142" t="s">
        <v>28</v>
      </c>
      <c r="T9" s="144" t="s">
        <v>37</v>
      </c>
      <c r="U9" s="145" t="s">
        <v>38</v>
      </c>
      <c r="V9" s="146" t="s">
        <v>39</v>
      </c>
      <c r="W9" s="110" t="s">
        <v>40</v>
      </c>
      <c r="X9" s="147" t="s">
        <v>26</v>
      </c>
      <c r="Y9" s="147" t="s">
        <v>26</v>
      </c>
      <c r="Z9" s="160" t="s">
        <v>41</v>
      </c>
      <c r="AA9" s="160" t="s">
        <v>42</v>
      </c>
      <c r="AB9" s="110" t="s">
        <v>39</v>
      </c>
      <c r="AC9" s="110" t="s">
        <v>43</v>
      </c>
      <c r="AD9" s="110" t="s">
        <v>44</v>
      </c>
      <c r="AE9" s="161" t="s">
        <v>45</v>
      </c>
      <c r="AF9" s="161" t="s">
        <v>46</v>
      </c>
      <c r="AG9" s="161" t="s">
        <v>28</v>
      </c>
      <c r="AH9" s="161" t="s">
        <v>47</v>
      </c>
      <c r="AJ9" s="104" t="s">
        <v>203</v>
      </c>
      <c r="AK9" s="104" t="s">
        <v>205</v>
      </c>
    </row>
    <row r="10" spans="1:37">
      <c r="A10" s="112" t="s">
        <v>48</v>
      </c>
      <c r="B10" s="112" t="s">
        <v>49</v>
      </c>
      <c r="C10" s="141"/>
      <c r="D10" s="112" t="s">
        <v>50</v>
      </c>
      <c r="E10" s="112" t="s">
        <v>51</v>
      </c>
      <c r="F10" s="112" t="s">
        <v>52</v>
      </c>
      <c r="G10" s="112" t="s">
        <v>53</v>
      </c>
      <c r="H10" s="112"/>
      <c r="I10" s="112" t="s">
        <v>54</v>
      </c>
      <c r="J10" s="112"/>
      <c r="K10" s="112" t="s">
        <v>30</v>
      </c>
      <c r="L10" s="112" t="s">
        <v>33</v>
      </c>
      <c r="M10" s="143" t="s">
        <v>30</v>
      </c>
      <c r="N10" s="112" t="s">
        <v>33</v>
      </c>
      <c r="O10" s="112" t="s">
        <v>55</v>
      </c>
      <c r="P10" s="143"/>
      <c r="Q10" s="112" t="s">
        <v>56</v>
      </c>
      <c r="R10" s="112" t="s">
        <v>57</v>
      </c>
      <c r="S10" s="143" t="s">
        <v>58</v>
      </c>
      <c r="T10" s="148" t="s">
        <v>59</v>
      </c>
      <c r="U10" s="149" t="s">
        <v>60</v>
      </c>
      <c r="V10" s="150" t="s">
        <v>61</v>
      </c>
      <c r="W10" s="151"/>
      <c r="X10" s="152" t="s">
        <v>62</v>
      </c>
      <c r="Y10" s="152"/>
      <c r="Z10" s="162" t="s">
        <v>63</v>
      </c>
      <c r="AA10" s="162" t="s">
        <v>48</v>
      </c>
      <c r="AB10" s="112" t="s">
        <v>64</v>
      </c>
      <c r="AC10" s="163"/>
      <c r="AD10" s="163"/>
      <c r="AE10" s="164"/>
      <c r="AF10" s="164"/>
      <c r="AG10" s="164"/>
      <c r="AH10" s="164"/>
      <c r="AJ10" s="104" t="s">
        <v>204</v>
      </c>
      <c r="AK10" s="104" t="s">
        <v>206</v>
      </c>
    </row>
    <row r="12" spans="1:37">
      <c r="B12" s="174" t="s">
        <v>207</v>
      </c>
    </row>
    <row r="13" spans="1:37">
      <c r="B13" s="128" t="s">
        <v>208</v>
      </c>
    </row>
    <row r="14" spans="1:37" ht="25.5">
      <c r="A14" s="126">
        <v>1</v>
      </c>
      <c r="B14" s="127" t="s">
        <v>209</v>
      </c>
      <c r="C14" s="128" t="s">
        <v>210</v>
      </c>
      <c r="D14" s="129" t="s">
        <v>211</v>
      </c>
      <c r="E14" s="130">
        <v>38.94</v>
      </c>
      <c r="F14" s="131" t="s">
        <v>212</v>
      </c>
      <c r="L14" s="133">
        <f>E14*K14</f>
        <v>0</v>
      </c>
      <c r="M14" s="130">
        <v>0.5</v>
      </c>
      <c r="N14" s="130">
        <f>E14*M14</f>
        <v>19.47</v>
      </c>
      <c r="O14" s="131">
        <v>20</v>
      </c>
      <c r="P14" s="131" t="s">
        <v>213</v>
      </c>
      <c r="V14" s="134" t="s">
        <v>111</v>
      </c>
      <c r="W14" s="130">
        <v>80.489000000000004</v>
      </c>
      <c r="X14" s="175" t="s">
        <v>214</v>
      </c>
      <c r="Y14" s="175" t="s">
        <v>210</v>
      </c>
      <c r="Z14" s="128" t="s">
        <v>215</v>
      </c>
      <c r="AB14" s="131" t="s">
        <v>86</v>
      </c>
      <c r="AJ14" s="104" t="s">
        <v>216</v>
      </c>
      <c r="AK14" s="104" t="s">
        <v>217</v>
      </c>
    </row>
    <row r="15" spans="1:37">
      <c r="A15" s="126">
        <v>2</v>
      </c>
      <c r="B15" s="127" t="s">
        <v>209</v>
      </c>
      <c r="C15" s="128" t="s">
        <v>218</v>
      </c>
      <c r="D15" s="129" t="s">
        <v>219</v>
      </c>
      <c r="E15" s="130">
        <v>18</v>
      </c>
      <c r="F15" s="131" t="s">
        <v>212</v>
      </c>
      <c r="L15" s="133">
        <f>E15*K15</f>
        <v>0</v>
      </c>
      <c r="M15" s="130">
        <v>0.128</v>
      </c>
      <c r="N15" s="130">
        <f>E15*M15</f>
        <v>2.3040000000000003</v>
      </c>
      <c r="O15" s="131">
        <v>20</v>
      </c>
      <c r="P15" s="131" t="s">
        <v>213</v>
      </c>
      <c r="V15" s="134" t="s">
        <v>111</v>
      </c>
      <c r="W15" s="130">
        <v>3.6179999999999999</v>
      </c>
      <c r="X15" s="175" t="s">
        <v>220</v>
      </c>
      <c r="Y15" s="175" t="s">
        <v>218</v>
      </c>
      <c r="Z15" s="128" t="s">
        <v>215</v>
      </c>
      <c r="AB15" s="131" t="s">
        <v>86</v>
      </c>
      <c r="AJ15" s="104" t="s">
        <v>216</v>
      </c>
      <c r="AK15" s="104" t="s">
        <v>217</v>
      </c>
    </row>
    <row r="16" spans="1:37">
      <c r="D16" s="176" t="s">
        <v>221</v>
      </c>
      <c r="E16" s="177">
        <f>J16</f>
        <v>0</v>
      </c>
      <c r="H16" s="177"/>
      <c r="I16" s="177"/>
      <c r="J16" s="177"/>
      <c r="L16" s="178">
        <f>SUM(L12:L15)</f>
        <v>0</v>
      </c>
      <c r="N16" s="179">
        <f>SUM(N12:N15)</f>
        <v>21.774000000000001</v>
      </c>
      <c r="W16" s="130">
        <f>SUM(W12:W15)</f>
        <v>84.106999999999999</v>
      </c>
    </row>
    <row r="18" spans="1:37">
      <c r="B18" s="128" t="s">
        <v>222</v>
      </c>
    </row>
    <row r="19" spans="1:37">
      <c r="A19" s="126">
        <v>3</v>
      </c>
      <c r="B19" s="127" t="s">
        <v>223</v>
      </c>
      <c r="C19" s="128" t="s">
        <v>224</v>
      </c>
      <c r="D19" s="129" t="s">
        <v>225</v>
      </c>
      <c r="E19" s="130">
        <v>1226</v>
      </c>
      <c r="F19" s="131" t="s">
        <v>212</v>
      </c>
      <c r="K19" s="133">
        <v>6.0999999999999997E-4</v>
      </c>
      <c r="L19" s="133">
        <f>E19*K19</f>
        <v>0.74785999999999997</v>
      </c>
      <c r="N19" s="130">
        <f>E19*M19</f>
        <v>0</v>
      </c>
      <c r="O19" s="131">
        <v>20</v>
      </c>
      <c r="P19" s="131" t="s">
        <v>213</v>
      </c>
      <c r="V19" s="134" t="s">
        <v>111</v>
      </c>
      <c r="W19" s="130">
        <v>2.452</v>
      </c>
      <c r="X19" s="175" t="s">
        <v>226</v>
      </c>
      <c r="Y19" s="175" t="s">
        <v>224</v>
      </c>
      <c r="Z19" s="128" t="s">
        <v>227</v>
      </c>
      <c r="AB19" s="131" t="s">
        <v>86</v>
      </c>
      <c r="AJ19" s="104" t="s">
        <v>216</v>
      </c>
      <c r="AK19" s="104" t="s">
        <v>217</v>
      </c>
    </row>
    <row r="20" spans="1:37">
      <c r="A20" s="126">
        <v>4</v>
      </c>
      <c r="B20" s="127" t="s">
        <v>209</v>
      </c>
      <c r="C20" s="128" t="s">
        <v>228</v>
      </c>
      <c r="D20" s="129" t="s">
        <v>229</v>
      </c>
      <c r="E20" s="130">
        <v>1226</v>
      </c>
      <c r="F20" s="131" t="s">
        <v>212</v>
      </c>
      <c r="K20" s="133">
        <v>9.7699999999999995E-2</v>
      </c>
      <c r="L20" s="133">
        <f>E20*K20</f>
        <v>119.78019999999999</v>
      </c>
      <c r="N20" s="130">
        <f>E20*M20</f>
        <v>0</v>
      </c>
      <c r="O20" s="131">
        <v>20</v>
      </c>
      <c r="P20" s="131" t="s">
        <v>213</v>
      </c>
      <c r="V20" s="134" t="s">
        <v>111</v>
      </c>
      <c r="W20" s="130">
        <v>33.101999999999997</v>
      </c>
      <c r="X20" s="175" t="s">
        <v>230</v>
      </c>
      <c r="Y20" s="175" t="s">
        <v>228</v>
      </c>
      <c r="Z20" s="128" t="s">
        <v>227</v>
      </c>
      <c r="AB20" s="131" t="s">
        <v>86</v>
      </c>
      <c r="AJ20" s="104" t="s">
        <v>216</v>
      </c>
      <c r="AK20" s="104" t="s">
        <v>217</v>
      </c>
    </row>
    <row r="21" spans="1:37">
      <c r="A21" s="126">
        <v>5</v>
      </c>
      <c r="B21" s="127" t="s">
        <v>209</v>
      </c>
      <c r="C21" s="128" t="s">
        <v>231</v>
      </c>
      <c r="D21" s="129" t="s">
        <v>232</v>
      </c>
      <c r="E21" s="130">
        <v>1226</v>
      </c>
      <c r="F21" s="131" t="s">
        <v>212</v>
      </c>
      <c r="K21" s="133">
        <v>0.12341000000000001</v>
      </c>
      <c r="L21" s="133">
        <f>E21*K21</f>
        <v>151.30065999999999</v>
      </c>
      <c r="N21" s="130">
        <f>E21*M21</f>
        <v>0</v>
      </c>
      <c r="O21" s="131">
        <v>20</v>
      </c>
      <c r="P21" s="131" t="s">
        <v>213</v>
      </c>
      <c r="V21" s="134" t="s">
        <v>111</v>
      </c>
      <c r="W21" s="130">
        <v>40.457999999999998</v>
      </c>
      <c r="X21" s="175" t="s">
        <v>233</v>
      </c>
      <c r="Y21" s="175" t="s">
        <v>231</v>
      </c>
      <c r="Z21" s="128" t="s">
        <v>227</v>
      </c>
      <c r="AB21" s="131" t="s">
        <v>86</v>
      </c>
      <c r="AJ21" s="104" t="s">
        <v>216</v>
      </c>
      <c r="AK21" s="104" t="s">
        <v>217</v>
      </c>
    </row>
    <row r="22" spans="1:37">
      <c r="D22" s="176" t="s">
        <v>234</v>
      </c>
      <c r="E22" s="177">
        <f>J22</f>
        <v>0</v>
      </c>
      <c r="H22" s="177"/>
      <c r="I22" s="177"/>
      <c r="J22" s="177"/>
      <c r="L22" s="178">
        <f>SUM(L18:L21)</f>
        <v>271.82871999999998</v>
      </c>
      <c r="N22" s="179">
        <f>SUM(N18:N21)</f>
        <v>0</v>
      </c>
      <c r="W22" s="130">
        <f>SUM(W18:W21)</f>
        <v>76.012</v>
      </c>
    </row>
    <row r="24" spans="1:37">
      <c r="B24" s="128" t="s">
        <v>235</v>
      </c>
    </row>
    <row r="25" spans="1:37">
      <c r="A25" s="126">
        <v>6</v>
      </c>
      <c r="B25" s="127" t="s">
        <v>209</v>
      </c>
      <c r="C25" s="128" t="s">
        <v>236</v>
      </c>
      <c r="D25" s="129" t="s">
        <v>237</v>
      </c>
      <c r="E25" s="130">
        <v>4</v>
      </c>
      <c r="F25" s="131" t="s">
        <v>238</v>
      </c>
      <c r="K25" s="133">
        <v>0.39903</v>
      </c>
      <c r="L25" s="133">
        <f>E25*K25</f>
        <v>1.59612</v>
      </c>
      <c r="N25" s="130">
        <f>E25*M25</f>
        <v>0</v>
      </c>
      <c r="O25" s="131">
        <v>20</v>
      </c>
      <c r="P25" s="131" t="s">
        <v>213</v>
      </c>
      <c r="V25" s="134" t="s">
        <v>111</v>
      </c>
      <c r="W25" s="130">
        <v>15.356</v>
      </c>
      <c r="X25" s="175" t="s">
        <v>239</v>
      </c>
      <c r="Y25" s="175" t="s">
        <v>236</v>
      </c>
      <c r="Z25" s="128" t="s">
        <v>227</v>
      </c>
      <c r="AB25" s="131" t="s">
        <v>86</v>
      </c>
      <c r="AJ25" s="104" t="s">
        <v>216</v>
      </c>
      <c r="AK25" s="104" t="s">
        <v>217</v>
      </c>
    </row>
    <row r="26" spans="1:37">
      <c r="A26" s="126">
        <v>7</v>
      </c>
      <c r="B26" s="127" t="s">
        <v>209</v>
      </c>
      <c r="C26" s="128" t="s">
        <v>240</v>
      </c>
      <c r="D26" s="129" t="s">
        <v>241</v>
      </c>
      <c r="E26" s="130">
        <v>3</v>
      </c>
      <c r="F26" s="131" t="s">
        <v>238</v>
      </c>
      <c r="K26" s="133">
        <v>0.40605999999999998</v>
      </c>
      <c r="L26" s="133">
        <f>E26*K26</f>
        <v>1.2181799999999998</v>
      </c>
      <c r="N26" s="130">
        <f>E26*M26</f>
        <v>0</v>
      </c>
      <c r="O26" s="131">
        <v>20</v>
      </c>
      <c r="P26" s="131" t="s">
        <v>213</v>
      </c>
      <c r="V26" s="134" t="s">
        <v>111</v>
      </c>
      <c r="W26" s="130">
        <v>11.451000000000001</v>
      </c>
      <c r="X26" s="175" t="s">
        <v>242</v>
      </c>
      <c r="Y26" s="175" t="s">
        <v>240</v>
      </c>
      <c r="Z26" s="128" t="s">
        <v>227</v>
      </c>
      <c r="AB26" s="131" t="s">
        <v>86</v>
      </c>
      <c r="AJ26" s="104" t="s">
        <v>216</v>
      </c>
      <c r="AK26" s="104" t="s">
        <v>217</v>
      </c>
    </row>
    <row r="27" spans="1:37">
      <c r="A27" s="126">
        <v>8</v>
      </c>
      <c r="B27" s="127" t="s">
        <v>209</v>
      </c>
      <c r="C27" s="128" t="s">
        <v>243</v>
      </c>
      <c r="D27" s="129" t="s">
        <v>244</v>
      </c>
      <c r="E27" s="130">
        <v>5</v>
      </c>
      <c r="F27" s="131" t="s">
        <v>238</v>
      </c>
      <c r="K27" s="133">
        <v>0.29826000000000003</v>
      </c>
      <c r="L27" s="133">
        <f>E27*K27</f>
        <v>1.4913000000000001</v>
      </c>
      <c r="N27" s="130">
        <f>E27*M27</f>
        <v>0</v>
      </c>
      <c r="O27" s="131">
        <v>20</v>
      </c>
      <c r="P27" s="131" t="s">
        <v>213</v>
      </c>
      <c r="V27" s="134" t="s">
        <v>111</v>
      </c>
      <c r="W27" s="130">
        <v>7.7549999999999999</v>
      </c>
      <c r="X27" s="175" t="s">
        <v>245</v>
      </c>
      <c r="Y27" s="175" t="s">
        <v>243</v>
      </c>
      <c r="Z27" s="128" t="s">
        <v>227</v>
      </c>
      <c r="AB27" s="131" t="s">
        <v>86</v>
      </c>
      <c r="AJ27" s="104" t="s">
        <v>216</v>
      </c>
      <c r="AK27" s="104" t="s">
        <v>217</v>
      </c>
    </row>
    <row r="28" spans="1:37">
      <c r="D28" s="176" t="s">
        <v>246</v>
      </c>
      <c r="E28" s="177">
        <f>J28</f>
        <v>0</v>
      </c>
      <c r="H28" s="177"/>
      <c r="I28" s="177"/>
      <c r="J28" s="177"/>
      <c r="L28" s="178">
        <f>SUM(L24:L27)</f>
        <v>4.3056000000000001</v>
      </c>
      <c r="N28" s="179">
        <f>SUM(N24:N27)</f>
        <v>0</v>
      </c>
      <c r="W28" s="130">
        <f>SUM(W24:W27)</f>
        <v>34.562000000000005</v>
      </c>
    </row>
    <row r="30" spans="1:37">
      <c r="B30" s="128" t="s">
        <v>247</v>
      </c>
    </row>
    <row r="31" spans="1:37" ht="25.5">
      <c r="A31" s="126">
        <v>9</v>
      </c>
      <c r="B31" s="127" t="s">
        <v>209</v>
      </c>
      <c r="C31" s="128" t="s">
        <v>248</v>
      </c>
      <c r="D31" s="129" t="s">
        <v>249</v>
      </c>
      <c r="E31" s="130">
        <v>1226</v>
      </c>
      <c r="F31" s="131" t="s">
        <v>212</v>
      </c>
      <c r="L31" s="133">
        <f t="shared" ref="L31:L37" si="0">E31*K31</f>
        <v>0</v>
      </c>
      <c r="N31" s="130">
        <f t="shared" ref="N31:N37" si="1">E31*M31</f>
        <v>0</v>
      </c>
      <c r="O31" s="131">
        <v>20</v>
      </c>
      <c r="P31" s="131" t="s">
        <v>213</v>
      </c>
      <c r="V31" s="134" t="s">
        <v>111</v>
      </c>
      <c r="W31" s="130">
        <v>2.452</v>
      </c>
      <c r="X31" s="175" t="s">
        <v>250</v>
      </c>
      <c r="Y31" s="175" t="s">
        <v>248</v>
      </c>
      <c r="Z31" s="128" t="s">
        <v>227</v>
      </c>
      <c r="AB31" s="131" t="s">
        <v>86</v>
      </c>
      <c r="AJ31" s="104" t="s">
        <v>216</v>
      </c>
      <c r="AK31" s="104" t="s">
        <v>217</v>
      </c>
    </row>
    <row r="32" spans="1:37">
      <c r="A32" s="126">
        <v>10</v>
      </c>
      <c r="B32" s="127" t="s">
        <v>209</v>
      </c>
      <c r="C32" s="128" t="s">
        <v>251</v>
      </c>
      <c r="D32" s="129" t="s">
        <v>252</v>
      </c>
      <c r="E32" s="130">
        <v>11.048</v>
      </c>
      <c r="F32" s="131" t="s">
        <v>253</v>
      </c>
      <c r="L32" s="133">
        <f t="shared" si="0"/>
        <v>0</v>
      </c>
      <c r="N32" s="130">
        <f t="shared" si="1"/>
        <v>0</v>
      </c>
      <c r="O32" s="131">
        <v>20</v>
      </c>
      <c r="P32" s="131" t="s">
        <v>213</v>
      </c>
      <c r="V32" s="134" t="s">
        <v>111</v>
      </c>
      <c r="W32" s="130">
        <v>7.4909999999999997</v>
      </c>
      <c r="X32" s="175" t="s">
        <v>254</v>
      </c>
      <c r="Y32" s="175" t="s">
        <v>251</v>
      </c>
      <c r="Z32" s="128" t="s">
        <v>215</v>
      </c>
      <c r="AB32" s="131" t="s">
        <v>86</v>
      </c>
      <c r="AJ32" s="104" t="s">
        <v>216</v>
      </c>
      <c r="AK32" s="104" t="s">
        <v>217</v>
      </c>
    </row>
    <row r="33" spans="1:37">
      <c r="A33" s="126">
        <v>11</v>
      </c>
      <c r="B33" s="127" t="s">
        <v>209</v>
      </c>
      <c r="C33" s="128" t="s">
        <v>255</v>
      </c>
      <c r="D33" s="129" t="s">
        <v>256</v>
      </c>
      <c r="E33" s="130">
        <v>17.524000000000001</v>
      </c>
      <c r="F33" s="131" t="s">
        <v>253</v>
      </c>
      <c r="L33" s="133">
        <f t="shared" si="0"/>
        <v>0</v>
      </c>
      <c r="N33" s="130">
        <f t="shared" si="1"/>
        <v>0</v>
      </c>
      <c r="O33" s="131">
        <v>20</v>
      </c>
      <c r="P33" s="131" t="s">
        <v>213</v>
      </c>
      <c r="V33" s="134" t="s">
        <v>111</v>
      </c>
      <c r="X33" s="175" t="s">
        <v>257</v>
      </c>
      <c r="Y33" s="175" t="s">
        <v>255</v>
      </c>
      <c r="Z33" s="128" t="s">
        <v>215</v>
      </c>
      <c r="AB33" s="131" t="s">
        <v>86</v>
      </c>
      <c r="AJ33" s="104" t="s">
        <v>216</v>
      </c>
      <c r="AK33" s="104" t="s">
        <v>217</v>
      </c>
    </row>
    <row r="34" spans="1:37">
      <c r="A34" s="126">
        <v>12</v>
      </c>
      <c r="B34" s="127" t="s">
        <v>223</v>
      </c>
      <c r="C34" s="128" t="s">
        <v>258</v>
      </c>
      <c r="D34" s="129" t="s">
        <v>259</v>
      </c>
      <c r="E34" s="130">
        <v>11.048</v>
      </c>
      <c r="F34" s="131" t="s">
        <v>253</v>
      </c>
      <c r="L34" s="133">
        <f t="shared" si="0"/>
        <v>0</v>
      </c>
      <c r="N34" s="130">
        <f t="shared" si="1"/>
        <v>0</v>
      </c>
      <c r="O34" s="131">
        <v>20</v>
      </c>
      <c r="P34" s="131" t="s">
        <v>213</v>
      </c>
      <c r="V34" s="134" t="s">
        <v>111</v>
      </c>
      <c r="W34" s="130">
        <v>1.016</v>
      </c>
      <c r="X34" s="175" t="s">
        <v>260</v>
      </c>
      <c r="Y34" s="175" t="s">
        <v>258</v>
      </c>
      <c r="Z34" s="128" t="s">
        <v>215</v>
      </c>
      <c r="AB34" s="131" t="s">
        <v>86</v>
      </c>
      <c r="AJ34" s="104" t="s">
        <v>216</v>
      </c>
      <c r="AK34" s="104" t="s">
        <v>217</v>
      </c>
    </row>
    <row r="35" spans="1:37" ht="25.5">
      <c r="A35" s="126">
        <v>13</v>
      </c>
      <c r="B35" s="127" t="s">
        <v>223</v>
      </c>
      <c r="C35" s="128" t="s">
        <v>261</v>
      </c>
      <c r="D35" s="129" t="s">
        <v>262</v>
      </c>
      <c r="E35" s="130">
        <v>8.7620000000000005</v>
      </c>
      <c r="F35" s="131" t="s">
        <v>253</v>
      </c>
      <c r="L35" s="133">
        <f t="shared" si="0"/>
        <v>0</v>
      </c>
      <c r="N35" s="130">
        <f t="shared" si="1"/>
        <v>0</v>
      </c>
      <c r="O35" s="131">
        <v>20</v>
      </c>
      <c r="P35" s="131" t="s">
        <v>213</v>
      </c>
      <c r="V35" s="134" t="s">
        <v>111</v>
      </c>
      <c r="X35" s="175" t="s">
        <v>263</v>
      </c>
      <c r="Y35" s="175" t="s">
        <v>261</v>
      </c>
      <c r="Z35" s="128" t="s">
        <v>215</v>
      </c>
      <c r="AB35" s="131" t="s">
        <v>86</v>
      </c>
      <c r="AJ35" s="104" t="s">
        <v>216</v>
      </c>
      <c r="AK35" s="104" t="s">
        <v>217</v>
      </c>
    </row>
    <row r="36" spans="1:37" ht="25.5">
      <c r="A36" s="126">
        <v>14</v>
      </c>
      <c r="B36" s="127" t="s">
        <v>223</v>
      </c>
      <c r="C36" s="128" t="s">
        <v>261</v>
      </c>
      <c r="D36" s="129" t="s">
        <v>262</v>
      </c>
      <c r="E36" s="130">
        <v>2.286</v>
      </c>
      <c r="F36" s="131" t="s">
        <v>253</v>
      </c>
      <c r="L36" s="133">
        <f t="shared" si="0"/>
        <v>0</v>
      </c>
      <c r="N36" s="130">
        <f t="shared" si="1"/>
        <v>0</v>
      </c>
      <c r="O36" s="131">
        <v>20</v>
      </c>
      <c r="P36" s="131" t="s">
        <v>213</v>
      </c>
      <c r="V36" s="134" t="s">
        <v>111</v>
      </c>
      <c r="X36" s="175" t="s">
        <v>263</v>
      </c>
      <c r="Y36" s="175" t="s">
        <v>261</v>
      </c>
      <c r="Z36" s="128" t="s">
        <v>215</v>
      </c>
      <c r="AB36" s="131" t="s">
        <v>86</v>
      </c>
      <c r="AJ36" s="104" t="s">
        <v>216</v>
      </c>
      <c r="AK36" s="104" t="s">
        <v>217</v>
      </c>
    </row>
    <row r="37" spans="1:37">
      <c r="A37" s="126">
        <v>15</v>
      </c>
      <c r="B37" s="127" t="s">
        <v>209</v>
      </c>
      <c r="C37" s="128" t="s">
        <v>264</v>
      </c>
      <c r="D37" s="129" t="s">
        <v>265</v>
      </c>
      <c r="E37" s="130">
        <v>276.13400000000001</v>
      </c>
      <c r="F37" s="131" t="s">
        <v>253</v>
      </c>
      <c r="L37" s="133">
        <f t="shared" si="0"/>
        <v>0</v>
      </c>
      <c r="N37" s="130">
        <f t="shared" si="1"/>
        <v>0</v>
      </c>
      <c r="O37" s="131">
        <v>20</v>
      </c>
      <c r="P37" s="131" t="s">
        <v>213</v>
      </c>
      <c r="V37" s="134" t="s">
        <v>111</v>
      </c>
      <c r="W37" s="130">
        <v>4.4180000000000001</v>
      </c>
      <c r="X37" s="175" t="s">
        <v>266</v>
      </c>
      <c r="Y37" s="175" t="s">
        <v>264</v>
      </c>
      <c r="Z37" s="128" t="s">
        <v>227</v>
      </c>
      <c r="AB37" s="131" t="s">
        <v>86</v>
      </c>
      <c r="AJ37" s="104" t="s">
        <v>216</v>
      </c>
      <c r="AK37" s="104" t="s">
        <v>217</v>
      </c>
    </row>
    <row r="38" spans="1:37">
      <c r="D38" s="176" t="s">
        <v>267</v>
      </c>
      <c r="E38" s="177">
        <f>J38</f>
        <v>0</v>
      </c>
      <c r="H38" s="177"/>
      <c r="I38" s="177"/>
      <c r="J38" s="177"/>
      <c r="L38" s="178">
        <f>SUM(L30:L37)</f>
        <v>0</v>
      </c>
      <c r="N38" s="179">
        <f>SUM(N30:N37)</f>
        <v>0</v>
      </c>
      <c r="W38" s="130">
        <f>SUM(W30:W37)</f>
        <v>15.376999999999999</v>
      </c>
    </row>
    <row r="40" spans="1:37">
      <c r="D40" s="176" t="s">
        <v>268</v>
      </c>
      <c r="E40" s="177">
        <f>J40</f>
        <v>0</v>
      </c>
      <c r="H40" s="177"/>
      <c r="I40" s="177"/>
      <c r="J40" s="177"/>
      <c r="L40" s="178">
        <f>+L16+L22+L28+L38</f>
        <v>276.13432</v>
      </c>
      <c r="N40" s="179">
        <f>+N16+N22+N28+N38</f>
        <v>21.774000000000001</v>
      </c>
      <c r="W40" s="130">
        <f>+W16+W22+W28+W38</f>
        <v>210.05800000000002</v>
      </c>
    </row>
    <row r="42" spans="1:37">
      <c r="D42" s="180" t="s">
        <v>269</v>
      </c>
      <c r="E42" s="177">
        <f>J42</f>
        <v>0</v>
      </c>
      <c r="H42" s="177"/>
      <c r="I42" s="177"/>
      <c r="J42" s="177"/>
      <c r="L42" s="178">
        <f>+L40</f>
        <v>276.13432</v>
      </c>
      <c r="N42" s="179">
        <f>+N40</f>
        <v>21.774000000000001</v>
      </c>
      <c r="W42" s="130">
        <f>+W40</f>
        <v>210.05800000000002</v>
      </c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0"/>
  <sheetViews>
    <sheetView showGridLines="0" workbookViewId="0"/>
  </sheetViews>
  <sheetFormatPr defaultColWidth="9.140625" defaultRowHeight="13.5"/>
  <cols>
    <col min="1" max="1" width="15.7109375" style="113" customWidth="1"/>
    <col min="2" max="3" width="45.7109375" style="113" customWidth="1"/>
    <col min="4" max="4" width="11.28515625" style="114" customWidth="1"/>
    <col min="5" max="1025" width="9.140625" style="104"/>
  </cols>
  <sheetData>
    <row r="1" spans="1:6">
      <c r="A1" s="115" t="s">
        <v>2</v>
      </c>
      <c r="B1" s="116"/>
      <c r="C1" s="116"/>
      <c r="D1" s="117" t="s">
        <v>3</v>
      </c>
    </row>
    <row r="2" spans="1:6">
      <c r="A2" s="115" t="s">
        <v>11</v>
      </c>
      <c r="B2" s="116"/>
      <c r="C2" s="116"/>
      <c r="D2" s="117" t="s">
        <v>182</v>
      </c>
    </row>
    <row r="3" spans="1:6">
      <c r="A3" s="115" t="s">
        <v>15</v>
      </c>
      <c r="B3" s="116"/>
      <c r="C3" s="116"/>
      <c r="D3" s="117" t="s">
        <v>183</v>
      </c>
    </row>
    <row r="4" spans="1:6">
      <c r="A4" s="116"/>
      <c r="B4" s="116"/>
      <c r="C4" s="116"/>
      <c r="D4" s="116"/>
    </row>
    <row r="5" spans="1:6">
      <c r="A5" s="115" t="s">
        <v>184</v>
      </c>
      <c r="B5" s="116"/>
      <c r="C5" s="116"/>
      <c r="D5" s="116"/>
    </row>
    <row r="6" spans="1:6">
      <c r="A6" s="115" t="s">
        <v>185</v>
      </c>
      <c r="B6" s="116"/>
      <c r="C6" s="116"/>
      <c r="D6" s="116"/>
    </row>
    <row r="7" spans="1:6">
      <c r="A7" s="115"/>
      <c r="B7" s="116"/>
      <c r="C7" s="116"/>
      <c r="D7" s="116"/>
    </row>
    <row r="8" spans="1:6">
      <c r="A8" s="104" t="s">
        <v>186</v>
      </c>
      <c r="B8" s="118"/>
      <c r="C8" s="119"/>
      <c r="D8" s="120"/>
    </row>
    <row r="9" spans="1:6">
      <c r="A9" s="121" t="s">
        <v>65</v>
      </c>
      <c r="B9" s="121" t="s">
        <v>66</v>
      </c>
      <c r="C9" s="121" t="s">
        <v>67</v>
      </c>
      <c r="D9" s="122" t="s">
        <v>68</v>
      </c>
      <c r="F9" s="104" t="s">
        <v>270</v>
      </c>
    </row>
    <row r="10" spans="1:6">
      <c r="A10" s="123"/>
      <c r="B10" s="123"/>
      <c r="C10" s="124"/>
      <c r="D10" s="125"/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K19"/>
  <sheetViews>
    <sheetView showGridLines="0" tabSelected="1" workbookViewId="0">
      <selection activeCell="A30" sqref="A30"/>
    </sheetView>
  </sheetViews>
  <sheetFormatPr defaultColWidth="9" defaultRowHeight="13.5"/>
  <cols>
    <col min="1" max="1" width="45.85546875" style="104" customWidth="1"/>
    <col min="2" max="2" width="14.28515625" style="105" customWidth="1"/>
    <col min="3" max="3" width="13.5703125" style="105" customWidth="1"/>
    <col min="4" max="4" width="11.5703125" style="105" customWidth="1"/>
    <col min="5" max="5" width="12.140625" style="106" customWidth="1"/>
    <col min="6" max="6" width="10.140625" style="107" customWidth="1"/>
    <col min="7" max="7" width="9.140625" style="107" customWidth="1"/>
    <col min="8" max="23" width="9.140625" style="104" customWidth="1"/>
    <col min="24" max="25" width="5.7109375" style="104" customWidth="1"/>
    <col min="26" max="26" width="6.5703125" style="104" customWidth="1"/>
    <col min="27" max="27" width="24.28515625" style="104" customWidth="1"/>
    <col min="28" max="28" width="4.28515625" style="104" customWidth="1"/>
    <col min="29" max="29" width="8.28515625" style="104" customWidth="1"/>
    <col min="30" max="30" width="8.7109375" style="104" customWidth="1"/>
    <col min="31" max="37" width="9.140625" style="104" customWidth="1"/>
  </cols>
  <sheetData>
    <row r="1" spans="1:30" s="104" customFormat="1" ht="12.75">
      <c r="A1" s="108" t="s">
        <v>2</v>
      </c>
      <c r="B1" s="105"/>
      <c r="D1" s="105"/>
      <c r="E1" s="108" t="s">
        <v>181</v>
      </c>
      <c r="Z1" s="101" t="s">
        <v>4</v>
      </c>
      <c r="AA1" s="101" t="s">
        <v>5</v>
      </c>
      <c r="AB1" s="101" t="s">
        <v>6</v>
      </c>
      <c r="AC1" s="101" t="s">
        <v>7</v>
      </c>
      <c r="AD1" s="101" t="s">
        <v>8</v>
      </c>
    </row>
    <row r="2" spans="1:30" s="104" customFormat="1" ht="12.75">
      <c r="A2" s="108" t="s">
        <v>11</v>
      </c>
      <c r="B2" s="105"/>
      <c r="D2" s="105"/>
      <c r="E2" s="108" t="s">
        <v>182</v>
      </c>
      <c r="Z2" s="101" t="s">
        <v>12</v>
      </c>
      <c r="AA2" s="102" t="s">
        <v>69</v>
      </c>
      <c r="AB2" s="102" t="s">
        <v>14</v>
      </c>
      <c r="AC2" s="102"/>
      <c r="AD2" s="103"/>
    </row>
    <row r="3" spans="1:30" s="104" customFormat="1" ht="12.75">
      <c r="A3" s="108" t="s">
        <v>15</v>
      </c>
      <c r="B3" s="105"/>
      <c r="D3" s="105"/>
      <c r="E3" s="108" t="s">
        <v>183</v>
      </c>
      <c r="Z3" s="101" t="s">
        <v>16</v>
      </c>
      <c r="AA3" s="102" t="s">
        <v>70</v>
      </c>
      <c r="AB3" s="102" t="s">
        <v>14</v>
      </c>
      <c r="AC3" s="102" t="s">
        <v>18</v>
      </c>
      <c r="AD3" s="103" t="s">
        <v>19</v>
      </c>
    </row>
    <row r="4" spans="1:30" s="104" customFormat="1" ht="12.75">
      <c r="Z4" s="101" t="s">
        <v>20</v>
      </c>
      <c r="AA4" s="102" t="s">
        <v>71</v>
      </c>
      <c r="AB4" s="102" t="s">
        <v>14</v>
      </c>
      <c r="AC4" s="102"/>
      <c r="AD4" s="103"/>
    </row>
    <row r="5" spans="1:30" s="104" customFormat="1" ht="12.75">
      <c r="A5" s="108" t="s">
        <v>184</v>
      </c>
      <c r="Z5" s="101" t="s">
        <v>22</v>
      </c>
      <c r="AA5" s="102" t="s">
        <v>70</v>
      </c>
      <c r="AB5" s="102" t="s">
        <v>14</v>
      </c>
      <c r="AC5" s="102" t="s">
        <v>18</v>
      </c>
      <c r="AD5" s="103" t="s">
        <v>19</v>
      </c>
    </row>
    <row r="6" spans="1:30" s="104" customFormat="1" ht="12.75">
      <c r="A6" s="108" t="s">
        <v>185</v>
      </c>
    </row>
    <row r="7" spans="1:30" s="104" customFormat="1" ht="12.75">
      <c r="A7" s="108"/>
    </row>
    <row r="8" spans="1:30">
      <c r="A8" s="104" t="s">
        <v>186</v>
      </c>
      <c r="B8" s="109" t="str">
        <f>CONCATENATE(AA2," ",AB2," ",AC2," ",AD2)</f>
        <v xml:space="preserve">Rekapitulácia rozpočtu v EUR  </v>
      </c>
      <c r="G8" s="104"/>
    </row>
    <row r="9" spans="1:30">
      <c r="A9" s="110" t="s">
        <v>72</v>
      </c>
      <c r="B9" s="110" t="s">
        <v>31</v>
      </c>
      <c r="C9" s="110" t="s">
        <v>32</v>
      </c>
      <c r="D9" s="110" t="s">
        <v>33</v>
      </c>
      <c r="E9" s="111" t="s">
        <v>34</v>
      </c>
      <c r="F9" s="111" t="s">
        <v>35</v>
      </c>
      <c r="G9" s="111" t="s">
        <v>40</v>
      </c>
    </row>
    <row r="10" spans="1:30">
      <c r="A10" s="112"/>
      <c r="B10" s="112"/>
      <c r="C10" s="112" t="s">
        <v>54</v>
      </c>
      <c r="D10" s="112"/>
      <c r="E10" s="112" t="s">
        <v>33</v>
      </c>
      <c r="F10" s="112" t="s">
        <v>33</v>
      </c>
      <c r="G10" s="112" t="s">
        <v>33</v>
      </c>
    </row>
    <row r="12" spans="1:30">
      <c r="A12" s="104" t="s">
        <v>208</v>
      </c>
      <c r="E12" s="106">
        <f>Prehlad!L16</f>
        <v>0</v>
      </c>
      <c r="F12" s="107">
        <f>Prehlad!N16</f>
        <v>21.774000000000001</v>
      </c>
      <c r="G12" s="107">
        <f>Prehlad!W16</f>
        <v>84.106999999999999</v>
      </c>
    </row>
    <row r="13" spans="1:30">
      <c r="A13" s="104" t="s">
        <v>222</v>
      </c>
      <c r="E13" s="106">
        <f>Prehlad!L22</f>
        <v>271.82871999999998</v>
      </c>
      <c r="F13" s="107">
        <f>Prehlad!N22</f>
        <v>0</v>
      </c>
      <c r="G13" s="107">
        <f>Prehlad!W22</f>
        <v>76.012</v>
      </c>
    </row>
    <row r="14" spans="1:30">
      <c r="A14" s="104" t="s">
        <v>235</v>
      </c>
      <c r="E14" s="106">
        <f>Prehlad!L28</f>
        <v>4.3056000000000001</v>
      </c>
      <c r="F14" s="107">
        <f>Prehlad!N28</f>
        <v>0</v>
      </c>
      <c r="G14" s="107">
        <f>Prehlad!W28</f>
        <v>34.562000000000005</v>
      </c>
    </row>
    <row r="15" spans="1:30">
      <c r="A15" s="104" t="s">
        <v>247</v>
      </c>
      <c r="E15" s="106">
        <f>Prehlad!L38</f>
        <v>0</v>
      </c>
      <c r="F15" s="107">
        <f>Prehlad!N38</f>
        <v>0</v>
      </c>
      <c r="G15" s="107">
        <f>Prehlad!W38</f>
        <v>15.376999999999999</v>
      </c>
    </row>
    <row r="16" spans="1:30">
      <c r="A16" s="104" t="s">
        <v>268</v>
      </c>
      <c r="E16" s="106">
        <f>Prehlad!L40</f>
        <v>276.13432</v>
      </c>
      <c r="F16" s="107">
        <f>Prehlad!N40</f>
        <v>21.774000000000001</v>
      </c>
      <c r="G16" s="107">
        <f>Prehlad!W40</f>
        <v>210.05800000000002</v>
      </c>
    </row>
    <row r="19" spans="1:7">
      <c r="A19" s="104" t="s">
        <v>269</v>
      </c>
      <c r="E19" s="106">
        <f>Prehlad!L42</f>
        <v>276.13432</v>
      </c>
      <c r="F19" s="107">
        <f>Prehlad!N42</f>
        <v>21.774000000000001</v>
      </c>
      <c r="G19" s="107">
        <f>Prehlad!W42</f>
        <v>210.05800000000002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MK29"/>
  <sheetViews>
    <sheetView showGridLines="0" topLeftCell="A10" workbookViewId="0">
      <selection activeCell="M24" sqref="M24"/>
    </sheetView>
  </sheetViews>
  <sheetFormatPr defaultColWidth="9.140625" defaultRowHeight="13.5"/>
  <cols>
    <col min="1" max="1" width="0.7109375" style="34" customWidth="1"/>
    <col min="2" max="2" width="3.7109375" style="34" customWidth="1"/>
    <col min="3" max="3" width="6.85546875" style="34" customWidth="1"/>
    <col min="4" max="6" width="14" style="34" customWidth="1"/>
    <col min="7" max="7" width="3.85546875" style="34" customWidth="1"/>
    <col min="8" max="8" width="22.7109375" style="34" customWidth="1"/>
    <col min="9" max="9" width="14" style="34" customWidth="1"/>
    <col min="10" max="10" width="4.28515625" style="34" customWidth="1"/>
    <col min="11" max="11" width="19.7109375" style="34" customWidth="1"/>
    <col min="12" max="12" width="9.7109375" style="34" customWidth="1"/>
    <col min="13" max="13" width="14" style="34" customWidth="1"/>
    <col min="14" max="14" width="0.7109375" style="34" customWidth="1"/>
    <col min="15" max="15" width="1.42578125" style="34" customWidth="1"/>
    <col min="16" max="23" width="9.140625" style="34"/>
    <col min="24" max="25" width="5.7109375" style="34" customWidth="1"/>
    <col min="26" max="26" width="6.5703125" style="34" customWidth="1"/>
    <col min="27" max="27" width="21.42578125" style="34" customWidth="1"/>
    <col min="28" max="28" width="4.28515625" style="34" customWidth="1"/>
    <col min="29" max="29" width="8.28515625" style="34" customWidth="1"/>
    <col min="30" max="30" width="8.7109375" style="34" customWidth="1"/>
    <col min="31" max="1025" width="9.140625" style="34"/>
  </cols>
  <sheetData>
    <row r="1" spans="2:30" ht="28.5" customHeight="1">
      <c r="B1" s="35" t="s">
        <v>187</v>
      </c>
      <c r="C1" s="35"/>
      <c r="D1" s="35"/>
      <c r="E1" s="35"/>
      <c r="F1" s="35"/>
      <c r="G1" s="35"/>
      <c r="H1" s="36" t="str">
        <f>CONCATENATE(AA2," ",AB2," ",AC2," ",AD2)</f>
        <v xml:space="preserve">Krycí list rozpočtu v EUR  </v>
      </c>
      <c r="I1" s="35"/>
      <c r="J1" s="35"/>
      <c r="K1" s="35"/>
      <c r="L1" s="35"/>
      <c r="M1" s="35"/>
      <c r="Z1" s="101" t="s">
        <v>4</v>
      </c>
      <c r="AA1" s="101" t="s">
        <v>5</v>
      </c>
      <c r="AB1" s="101" t="s">
        <v>6</v>
      </c>
      <c r="AC1" s="101" t="s">
        <v>7</v>
      </c>
      <c r="AD1" s="101" t="s">
        <v>8</v>
      </c>
    </row>
    <row r="2" spans="2:30" ht="18" customHeight="1">
      <c r="B2" s="37" t="s">
        <v>188</v>
      </c>
      <c r="C2" s="38"/>
      <c r="D2" s="38"/>
      <c r="E2" s="38"/>
      <c r="F2" s="38"/>
      <c r="G2" s="39" t="s">
        <v>73</v>
      </c>
      <c r="H2" s="38"/>
      <c r="I2" s="38"/>
      <c r="J2" s="39" t="s">
        <v>74</v>
      </c>
      <c r="K2" s="38"/>
      <c r="L2" s="38"/>
      <c r="M2" s="82"/>
      <c r="Z2" s="101" t="s">
        <v>12</v>
      </c>
      <c r="AA2" s="102" t="s">
        <v>75</v>
      </c>
      <c r="AB2" s="102" t="s">
        <v>14</v>
      </c>
      <c r="AC2" s="102"/>
      <c r="AD2" s="103"/>
    </row>
    <row r="3" spans="2:30" ht="18" customHeight="1">
      <c r="B3" s="40" t="s">
        <v>189</v>
      </c>
      <c r="C3" s="41"/>
      <c r="D3" s="41"/>
      <c r="E3" s="41"/>
      <c r="F3" s="41"/>
      <c r="G3" s="42" t="s">
        <v>190</v>
      </c>
      <c r="H3" s="41"/>
      <c r="I3" s="41"/>
      <c r="J3" s="42" t="s">
        <v>76</v>
      </c>
      <c r="K3" s="41"/>
      <c r="L3" s="41"/>
      <c r="M3" s="83"/>
      <c r="Z3" s="101" t="s">
        <v>16</v>
      </c>
      <c r="AA3" s="102" t="s">
        <v>77</v>
      </c>
      <c r="AB3" s="102" t="s">
        <v>14</v>
      </c>
      <c r="AC3" s="102" t="s">
        <v>18</v>
      </c>
      <c r="AD3" s="103" t="s">
        <v>19</v>
      </c>
    </row>
    <row r="4" spans="2:30" ht="18" customHeight="1">
      <c r="B4" s="43" t="s">
        <v>0</v>
      </c>
      <c r="C4" s="44"/>
      <c r="D4" s="44"/>
      <c r="E4" s="44"/>
      <c r="F4" s="44"/>
      <c r="G4" s="45"/>
      <c r="H4" s="44"/>
      <c r="I4" s="44"/>
      <c r="J4" s="45" t="s">
        <v>78</v>
      </c>
      <c r="K4" s="44" t="s">
        <v>191</v>
      </c>
      <c r="L4" s="44" t="s">
        <v>79</v>
      </c>
      <c r="M4" s="84"/>
      <c r="Z4" s="101" t="s">
        <v>20</v>
      </c>
      <c r="AA4" s="102" t="s">
        <v>80</v>
      </c>
      <c r="AB4" s="102" t="s">
        <v>14</v>
      </c>
      <c r="AC4" s="102"/>
      <c r="AD4" s="103"/>
    </row>
    <row r="5" spans="2:30" ht="18" customHeight="1">
      <c r="B5" s="37" t="s">
        <v>81</v>
      </c>
      <c r="C5" s="38"/>
      <c r="D5" s="38"/>
      <c r="E5" s="38"/>
      <c r="F5" s="38"/>
      <c r="G5" s="46"/>
      <c r="H5" s="38"/>
      <c r="I5" s="38"/>
      <c r="J5" s="38" t="s">
        <v>82</v>
      </c>
      <c r="K5" s="38"/>
      <c r="L5" s="38" t="s">
        <v>83</v>
      </c>
      <c r="M5" s="82"/>
      <c r="Z5" s="101" t="s">
        <v>22</v>
      </c>
      <c r="AA5" s="102" t="s">
        <v>77</v>
      </c>
      <c r="AB5" s="102" t="s">
        <v>14</v>
      </c>
      <c r="AC5" s="102" t="s">
        <v>18</v>
      </c>
      <c r="AD5" s="103" t="s">
        <v>19</v>
      </c>
    </row>
    <row r="6" spans="2:30" ht="18" customHeight="1">
      <c r="B6" s="40" t="s">
        <v>84</v>
      </c>
      <c r="C6" s="41"/>
      <c r="D6" s="41"/>
      <c r="E6" s="41"/>
      <c r="F6" s="41"/>
      <c r="G6" s="47"/>
      <c r="H6" s="41"/>
      <c r="I6" s="41"/>
      <c r="J6" s="41" t="s">
        <v>82</v>
      </c>
      <c r="K6" s="41"/>
      <c r="L6" s="41" t="s">
        <v>83</v>
      </c>
      <c r="M6" s="83"/>
    </row>
    <row r="7" spans="2:30" ht="18" customHeight="1">
      <c r="B7" s="43" t="s">
        <v>85</v>
      </c>
      <c r="C7" s="44"/>
      <c r="D7" s="44"/>
      <c r="E7" s="44"/>
      <c r="F7" s="44"/>
      <c r="G7" s="48"/>
      <c r="H7" s="44"/>
      <c r="I7" s="44"/>
      <c r="J7" s="44" t="s">
        <v>82</v>
      </c>
      <c r="K7" s="44"/>
      <c r="L7" s="44" t="s">
        <v>83</v>
      </c>
      <c r="M7" s="84"/>
    </row>
    <row r="8" spans="2:30" ht="18" customHeight="1">
      <c r="B8" s="49"/>
      <c r="C8" s="50"/>
      <c r="D8" s="51"/>
      <c r="E8" s="52"/>
      <c r="F8" s="53">
        <f>IF(B8&lt;&gt;0,ROUND($M$26/B8,0),0)</f>
        <v>0</v>
      </c>
      <c r="G8" s="46"/>
      <c r="H8" s="50"/>
      <c r="I8" s="53">
        <f>IF(G8&lt;&gt;0,ROUND($M$26/G8,0),0)</f>
        <v>0</v>
      </c>
      <c r="J8" s="39"/>
      <c r="K8" s="50"/>
      <c r="L8" s="52"/>
      <c r="M8" s="85">
        <f>IF(J8&lt;&gt;0,ROUND($M$26/J8,0),0)</f>
        <v>0</v>
      </c>
    </row>
    <row r="9" spans="2:30" ht="18" customHeight="1">
      <c r="B9" s="54"/>
      <c r="C9" s="55"/>
      <c r="D9" s="56"/>
      <c r="E9" s="57"/>
      <c r="F9" s="58">
        <f>IF(B9&lt;&gt;0,ROUND($M$26/B9,0),0)</f>
        <v>0</v>
      </c>
      <c r="G9" s="59"/>
      <c r="H9" s="55"/>
      <c r="I9" s="58">
        <f>IF(G9&lt;&gt;0,ROUND($M$26/G9,0),0)</f>
        <v>0</v>
      </c>
      <c r="J9" s="59"/>
      <c r="K9" s="55"/>
      <c r="L9" s="57"/>
      <c r="M9" s="86">
        <f>IF(J9&lt;&gt;0,ROUND($M$26/J9,0),0)</f>
        <v>0</v>
      </c>
    </row>
    <row r="10" spans="2:30" ht="18" customHeight="1">
      <c r="B10" s="60" t="s">
        <v>86</v>
      </c>
      <c r="C10" s="61" t="s">
        <v>87</v>
      </c>
      <c r="D10" s="62" t="s">
        <v>31</v>
      </c>
      <c r="E10" s="62" t="s">
        <v>88</v>
      </c>
      <c r="F10" s="63" t="s">
        <v>89</v>
      </c>
      <c r="G10" s="60" t="s">
        <v>90</v>
      </c>
      <c r="H10" s="184" t="s">
        <v>91</v>
      </c>
      <c r="I10" s="184"/>
      <c r="J10" s="60" t="s">
        <v>92</v>
      </c>
      <c r="K10" s="184" t="s">
        <v>93</v>
      </c>
      <c r="L10" s="184"/>
      <c r="M10" s="184"/>
    </row>
    <row r="11" spans="2:30" ht="18" customHeight="1">
      <c r="B11" s="64">
        <v>1</v>
      </c>
      <c r="C11" s="65" t="s">
        <v>94</v>
      </c>
      <c r="D11" s="165"/>
      <c r="E11" s="165"/>
      <c r="F11" s="166"/>
      <c r="G11" s="64">
        <v>6</v>
      </c>
      <c r="H11" s="65" t="s">
        <v>192</v>
      </c>
      <c r="I11" s="166"/>
      <c r="J11" s="64">
        <v>11</v>
      </c>
      <c r="K11" s="87" t="s">
        <v>195</v>
      </c>
      <c r="L11" s="88"/>
      <c r="M11" s="166"/>
    </row>
    <row r="12" spans="2:30" ht="18" customHeight="1">
      <c r="B12" s="66">
        <v>2</v>
      </c>
      <c r="C12" s="67" t="s">
        <v>95</v>
      </c>
      <c r="D12" s="167"/>
      <c r="E12" s="167"/>
      <c r="F12" s="166"/>
      <c r="G12" s="66">
        <v>7</v>
      </c>
      <c r="H12" s="67" t="s">
        <v>193</v>
      </c>
      <c r="I12" s="168"/>
      <c r="J12" s="66">
        <v>12</v>
      </c>
      <c r="K12" s="89" t="s">
        <v>196</v>
      </c>
      <c r="L12" s="90"/>
      <c r="M12" s="168"/>
    </row>
    <row r="13" spans="2:30" ht="18" customHeight="1">
      <c r="B13" s="66">
        <v>3</v>
      </c>
      <c r="C13" s="67" t="s">
        <v>96</v>
      </c>
      <c r="D13" s="167"/>
      <c r="E13" s="167"/>
      <c r="F13" s="166"/>
      <c r="G13" s="66">
        <v>8</v>
      </c>
      <c r="H13" s="67" t="s">
        <v>194</v>
      </c>
      <c r="I13" s="168"/>
      <c r="J13" s="66">
        <v>13</v>
      </c>
      <c r="K13" s="89" t="s">
        <v>197</v>
      </c>
      <c r="L13" s="90"/>
      <c r="M13" s="168"/>
    </row>
    <row r="14" spans="2:30" ht="18" customHeight="1">
      <c r="B14" s="66">
        <v>4</v>
      </c>
      <c r="C14" s="67" t="s">
        <v>97</v>
      </c>
      <c r="D14" s="167"/>
      <c r="E14" s="167"/>
      <c r="F14" s="169"/>
      <c r="G14" s="66">
        <v>9</v>
      </c>
      <c r="H14" s="67" t="s">
        <v>0</v>
      </c>
      <c r="I14" s="168"/>
      <c r="J14" s="66">
        <v>14</v>
      </c>
      <c r="K14" s="89" t="s">
        <v>0</v>
      </c>
      <c r="L14" s="90"/>
      <c r="M14" s="168"/>
    </row>
    <row r="15" spans="2:30" ht="18" customHeight="1">
      <c r="B15" s="68">
        <v>5</v>
      </c>
      <c r="C15" s="69" t="s">
        <v>98</v>
      </c>
      <c r="D15" s="170"/>
      <c r="E15" s="171"/>
      <c r="F15" s="172"/>
      <c r="G15" s="70">
        <v>10</v>
      </c>
      <c r="H15" s="71" t="s">
        <v>99</v>
      </c>
      <c r="I15" s="172"/>
      <c r="J15" s="68">
        <v>15</v>
      </c>
      <c r="K15" s="91"/>
      <c r="L15" s="92" t="s">
        <v>100</v>
      </c>
      <c r="M15" s="172"/>
    </row>
    <row r="16" spans="2:30" ht="18" customHeight="1">
      <c r="B16" s="183" t="s">
        <v>101</v>
      </c>
      <c r="C16" s="183"/>
      <c r="D16" s="183"/>
      <c r="E16" s="183"/>
      <c r="F16" s="72"/>
      <c r="G16" s="185" t="s">
        <v>102</v>
      </c>
      <c r="H16" s="185"/>
      <c r="I16" s="185"/>
      <c r="J16" s="60" t="s">
        <v>103</v>
      </c>
      <c r="K16" s="184" t="s">
        <v>104</v>
      </c>
      <c r="L16" s="184"/>
      <c r="M16" s="184"/>
    </row>
    <row r="17" spans="2:13" ht="18" customHeight="1">
      <c r="B17" s="73"/>
      <c r="C17" s="74" t="s">
        <v>105</v>
      </c>
      <c r="D17" s="74"/>
      <c r="E17" s="74" t="s">
        <v>106</v>
      </c>
      <c r="F17" s="75"/>
      <c r="G17" s="73"/>
      <c r="H17" s="76"/>
      <c r="I17" s="93"/>
      <c r="J17" s="66">
        <v>16</v>
      </c>
      <c r="K17" s="89" t="s">
        <v>107</v>
      </c>
      <c r="L17" s="94"/>
      <c r="M17" s="168"/>
    </row>
    <row r="18" spans="2:13" ht="18" customHeight="1">
      <c r="B18" s="77"/>
      <c r="C18" s="76" t="s">
        <v>108</v>
      </c>
      <c r="D18" s="76"/>
      <c r="E18" s="76"/>
      <c r="F18" s="78"/>
      <c r="G18" s="77"/>
      <c r="H18" s="76" t="s">
        <v>105</v>
      </c>
      <c r="I18" s="93"/>
      <c r="J18" s="66">
        <v>17</v>
      </c>
      <c r="K18" s="89" t="s">
        <v>198</v>
      </c>
      <c r="L18" s="94"/>
      <c r="M18" s="168"/>
    </row>
    <row r="19" spans="2:13" ht="18" customHeight="1">
      <c r="B19" s="77"/>
      <c r="C19" s="76"/>
      <c r="D19" s="76"/>
      <c r="E19" s="76"/>
      <c r="F19" s="78"/>
      <c r="G19" s="77"/>
      <c r="H19" s="79"/>
      <c r="I19" s="93"/>
      <c r="J19" s="66">
        <v>18</v>
      </c>
      <c r="K19" s="89" t="s">
        <v>199</v>
      </c>
      <c r="L19" s="94"/>
      <c r="M19" s="168"/>
    </row>
    <row r="20" spans="2:13" ht="18" customHeight="1">
      <c r="B20" s="77"/>
      <c r="C20" s="76"/>
      <c r="D20" s="76"/>
      <c r="E20" s="76"/>
      <c r="F20" s="78"/>
      <c r="G20" s="77"/>
      <c r="H20" s="74" t="s">
        <v>106</v>
      </c>
      <c r="I20" s="93"/>
      <c r="J20" s="66">
        <v>19</v>
      </c>
      <c r="K20" s="89" t="s">
        <v>0</v>
      </c>
      <c r="L20" s="94"/>
      <c r="M20" s="168"/>
    </row>
    <row r="21" spans="2:13" ht="18" customHeight="1">
      <c r="B21" s="73"/>
      <c r="C21" s="76"/>
      <c r="D21" s="76"/>
      <c r="E21" s="76"/>
      <c r="F21" s="76"/>
      <c r="G21" s="73"/>
      <c r="H21" s="76" t="s">
        <v>108</v>
      </c>
      <c r="I21" s="93"/>
      <c r="J21" s="68">
        <v>20</v>
      </c>
      <c r="K21" s="91"/>
      <c r="L21" s="92" t="s">
        <v>109</v>
      </c>
      <c r="M21" s="172"/>
    </row>
    <row r="22" spans="2:13" ht="18" customHeight="1">
      <c r="B22" s="183" t="s">
        <v>110</v>
      </c>
      <c r="C22" s="183"/>
      <c r="D22" s="183"/>
      <c r="E22" s="183"/>
      <c r="F22" s="72"/>
      <c r="G22" s="73"/>
      <c r="H22" s="76"/>
      <c r="I22" s="93"/>
      <c r="J22" s="60" t="s">
        <v>111</v>
      </c>
      <c r="K22" s="184" t="s">
        <v>112</v>
      </c>
      <c r="L22" s="184"/>
      <c r="M22" s="184"/>
    </row>
    <row r="23" spans="2:13" ht="18" customHeight="1">
      <c r="B23" s="73"/>
      <c r="C23" s="74" t="s">
        <v>105</v>
      </c>
      <c r="D23" s="74"/>
      <c r="E23" s="74" t="s">
        <v>106</v>
      </c>
      <c r="F23" s="75"/>
      <c r="G23" s="73"/>
      <c r="H23" s="76"/>
      <c r="I23" s="93"/>
      <c r="J23" s="64">
        <v>21</v>
      </c>
      <c r="K23" s="87"/>
      <c r="L23" s="95" t="s">
        <v>113</v>
      </c>
      <c r="M23" s="166"/>
    </row>
    <row r="24" spans="2:13" ht="18" customHeight="1">
      <c r="B24" s="77"/>
      <c r="C24" s="76" t="s">
        <v>108</v>
      </c>
      <c r="D24" s="76"/>
      <c r="E24" s="76"/>
      <c r="F24" s="78"/>
      <c r="G24" s="73"/>
      <c r="H24" s="76"/>
      <c r="I24" s="93"/>
      <c r="J24" s="66">
        <v>22</v>
      </c>
      <c r="K24" s="89" t="s">
        <v>200</v>
      </c>
      <c r="L24" s="173"/>
      <c r="M24" s="168"/>
    </row>
    <row r="25" spans="2:13" ht="18" customHeight="1">
      <c r="B25" s="77"/>
      <c r="C25" s="76"/>
      <c r="D25" s="76"/>
      <c r="E25" s="76"/>
      <c r="F25" s="78"/>
      <c r="G25" s="73"/>
      <c r="H25" s="76"/>
      <c r="I25" s="93"/>
      <c r="J25" s="66">
        <v>23</v>
      </c>
      <c r="K25" s="89" t="s">
        <v>201</v>
      </c>
      <c r="L25" s="173"/>
      <c r="M25" s="168"/>
    </row>
    <row r="26" spans="2:13" ht="18" customHeight="1">
      <c r="B26" s="77"/>
      <c r="C26" s="76"/>
      <c r="D26" s="76"/>
      <c r="E26" s="76"/>
      <c r="F26" s="78"/>
      <c r="G26" s="73"/>
      <c r="H26" s="76"/>
      <c r="I26" s="93"/>
      <c r="J26" s="68">
        <v>24</v>
      </c>
      <c r="K26" s="91"/>
      <c r="L26" s="92" t="s">
        <v>114</v>
      </c>
      <c r="M26" s="172"/>
    </row>
    <row r="27" spans="2:13" ht="17.100000000000001" customHeight="1">
      <c r="B27" s="80"/>
      <c r="C27" s="81"/>
      <c r="D27" s="81"/>
      <c r="E27" s="81"/>
      <c r="F27" s="81"/>
      <c r="G27" s="80"/>
      <c r="H27" s="81"/>
      <c r="I27" s="96"/>
      <c r="J27" s="97" t="s">
        <v>115</v>
      </c>
      <c r="K27" s="98" t="s">
        <v>202</v>
      </c>
      <c r="L27" s="99"/>
      <c r="M27" s="100"/>
    </row>
    <row r="28" spans="2:13" ht="14.25" customHeight="1"/>
    <row r="29" spans="2:13" ht="2.25" customHeight="1"/>
  </sheetData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66"/>
  <sheetViews>
    <sheetView workbookViewId="0"/>
  </sheetViews>
  <sheetFormatPr defaultColWidth="9" defaultRowHeight="12.75"/>
  <cols>
    <col min="1" max="1" width="44.140625" style="1" customWidth="1"/>
    <col min="2" max="2" width="29.140625" style="1" customWidth="1"/>
    <col min="3" max="3" width="9.28515625" style="1" customWidth="1"/>
    <col min="4" max="4" width="33.7109375" style="1" customWidth="1"/>
  </cols>
  <sheetData>
    <row r="1" spans="1:4" ht="12.75" customHeight="1">
      <c r="A1" s="2" t="s">
        <v>116</v>
      </c>
      <c r="B1" s="3" t="s">
        <v>117</v>
      </c>
      <c r="C1" s="186" t="s">
        <v>118</v>
      </c>
      <c r="D1" s="186"/>
    </row>
    <row r="2" spans="1:4" ht="40.5">
      <c r="A2" s="2"/>
      <c r="B2" s="3"/>
      <c r="C2" s="4" t="s">
        <v>119</v>
      </c>
      <c r="D2" s="5" t="s">
        <v>120</v>
      </c>
    </row>
    <row r="3" spans="1:4">
      <c r="A3" s="6" t="s">
        <v>121</v>
      </c>
      <c r="B3" s="7" t="s">
        <v>122</v>
      </c>
      <c r="C3" s="8" t="s">
        <v>123</v>
      </c>
      <c r="D3" s="9"/>
    </row>
    <row r="4" spans="1:4">
      <c r="A4" s="10"/>
      <c r="B4" s="11"/>
      <c r="C4" s="12"/>
      <c r="D4" s="13"/>
    </row>
    <row r="5" spans="1:4">
      <c r="A5" s="6" t="s">
        <v>124</v>
      </c>
      <c r="B5" s="7" t="s">
        <v>125</v>
      </c>
      <c r="C5" s="8" t="s">
        <v>123</v>
      </c>
      <c r="D5" s="14" t="s">
        <v>126</v>
      </c>
    </row>
    <row r="6" spans="1:4">
      <c r="A6" s="6"/>
      <c r="B6" s="7"/>
      <c r="C6" s="15"/>
      <c r="D6" s="14" t="s">
        <v>127</v>
      </c>
    </row>
    <row r="7" spans="1:4">
      <c r="A7" s="6"/>
      <c r="B7" s="7"/>
      <c r="C7" s="15"/>
      <c r="D7" s="14" t="s">
        <v>128</v>
      </c>
    </row>
    <row r="8" spans="1:4">
      <c r="A8" s="6"/>
      <c r="B8" s="7"/>
      <c r="C8" s="15"/>
      <c r="D8" s="14" t="s">
        <v>129</v>
      </c>
    </row>
    <row r="9" spans="1:4">
      <c r="A9" s="6"/>
      <c r="B9" s="7"/>
      <c r="C9" s="15"/>
      <c r="D9" s="14" t="s">
        <v>130</v>
      </c>
    </row>
    <row r="10" spans="1:4">
      <c r="A10" s="6"/>
      <c r="B10" s="7"/>
      <c r="C10" s="15"/>
      <c r="D10" s="14" t="s">
        <v>131</v>
      </c>
    </row>
    <row r="11" spans="1:4">
      <c r="A11" s="10"/>
      <c r="B11" s="11"/>
      <c r="C11" s="12"/>
      <c r="D11" s="16" t="s">
        <v>132</v>
      </c>
    </row>
    <row r="12" spans="1:4">
      <c r="A12" s="6" t="s">
        <v>133</v>
      </c>
      <c r="B12" s="7" t="s">
        <v>134</v>
      </c>
      <c r="C12" s="8" t="s">
        <v>123</v>
      </c>
      <c r="D12" s="9"/>
    </row>
    <row r="13" spans="1:4">
      <c r="A13" s="10"/>
      <c r="B13" s="11"/>
      <c r="C13" s="12"/>
      <c r="D13" s="13"/>
    </row>
    <row r="14" spans="1:4" ht="12.75" customHeight="1">
      <c r="A14" s="17" t="s">
        <v>135</v>
      </c>
      <c r="B14" s="7" t="s">
        <v>136</v>
      </c>
      <c r="C14" s="8" t="s">
        <v>123</v>
      </c>
      <c r="D14" s="9"/>
    </row>
    <row r="15" spans="1:4">
      <c r="A15" s="10"/>
      <c r="B15" s="11"/>
      <c r="C15" s="12"/>
      <c r="D15" s="13"/>
    </row>
    <row r="16" spans="1:4">
      <c r="A16" s="6" t="s">
        <v>137</v>
      </c>
      <c r="B16" s="7" t="s">
        <v>138</v>
      </c>
      <c r="C16" s="8" t="s">
        <v>123</v>
      </c>
      <c r="D16" s="9" t="s">
        <v>139</v>
      </c>
    </row>
    <row r="17" spans="1:4">
      <c r="A17" s="10"/>
      <c r="B17" s="11"/>
      <c r="C17" s="12"/>
      <c r="D17" s="13"/>
    </row>
    <row r="18" spans="1:4">
      <c r="A18" s="6" t="s">
        <v>140</v>
      </c>
      <c r="B18" s="7" t="s">
        <v>141</v>
      </c>
      <c r="C18" s="8" t="s">
        <v>123</v>
      </c>
      <c r="D18" s="9"/>
    </row>
    <row r="19" spans="1:4">
      <c r="A19" s="10"/>
      <c r="B19" s="11"/>
      <c r="C19" s="12"/>
      <c r="D19" s="13"/>
    </row>
    <row r="20" spans="1:4">
      <c r="A20" s="6" t="s">
        <v>142</v>
      </c>
      <c r="B20" s="7" t="s">
        <v>138</v>
      </c>
      <c r="C20" s="8" t="s">
        <v>123</v>
      </c>
      <c r="D20" s="9" t="s">
        <v>143</v>
      </c>
    </row>
    <row r="21" spans="1:4">
      <c r="A21" s="10"/>
      <c r="B21" s="11"/>
      <c r="C21" s="12"/>
      <c r="D21" s="13"/>
    </row>
    <row r="22" spans="1:4">
      <c r="A22" s="6" t="s">
        <v>144</v>
      </c>
      <c r="B22" s="7"/>
      <c r="C22" s="15" t="s">
        <v>145</v>
      </c>
      <c r="D22" s="9" t="s">
        <v>146</v>
      </c>
    </row>
    <row r="23" spans="1:4">
      <c r="A23" s="10"/>
      <c r="B23" s="11"/>
      <c r="C23" s="12"/>
      <c r="D23" s="13"/>
    </row>
    <row r="24" spans="1:4">
      <c r="A24" s="6" t="s">
        <v>147</v>
      </c>
      <c r="B24" s="7"/>
      <c r="C24" s="15" t="s">
        <v>145</v>
      </c>
      <c r="D24" s="9" t="s">
        <v>146</v>
      </c>
    </row>
    <row r="25" spans="1:4">
      <c r="A25" s="10"/>
      <c r="B25" s="11"/>
      <c r="C25" s="12"/>
      <c r="D25" s="13"/>
    </row>
    <row r="26" spans="1:4">
      <c r="A26" s="6" t="s">
        <v>148</v>
      </c>
      <c r="B26" s="7"/>
      <c r="C26" s="15" t="s">
        <v>145</v>
      </c>
      <c r="D26" s="9" t="s">
        <v>146</v>
      </c>
    </row>
    <row r="27" spans="1:4">
      <c r="A27" s="10"/>
      <c r="B27" s="11"/>
      <c r="C27" s="12"/>
      <c r="D27" s="13"/>
    </row>
    <row r="28" spans="1:4">
      <c r="A28" s="6" t="s">
        <v>149</v>
      </c>
      <c r="B28" s="7" t="s">
        <v>150</v>
      </c>
      <c r="C28" s="15" t="s">
        <v>145</v>
      </c>
      <c r="D28" s="9" t="s">
        <v>151</v>
      </c>
    </row>
    <row r="29" spans="1:4">
      <c r="A29" s="10"/>
      <c r="B29" s="11"/>
      <c r="C29" s="12"/>
      <c r="D29" s="13"/>
    </row>
    <row r="30" spans="1:4">
      <c r="A30" s="6" t="s">
        <v>152</v>
      </c>
      <c r="B30" s="7"/>
      <c r="C30" s="15" t="s">
        <v>145</v>
      </c>
      <c r="D30" s="9" t="s">
        <v>146</v>
      </c>
    </row>
    <row r="31" spans="1:4">
      <c r="A31" s="10"/>
      <c r="B31" s="11"/>
      <c r="C31" s="12"/>
      <c r="D31" s="13"/>
    </row>
    <row r="32" spans="1:4">
      <c r="A32" s="6" t="s">
        <v>153</v>
      </c>
      <c r="B32" s="7" t="s">
        <v>154</v>
      </c>
      <c r="C32" s="15" t="s">
        <v>145</v>
      </c>
      <c r="D32" s="9" t="s">
        <v>155</v>
      </c>
    </row>
    <row r="33" spans="1:4">
      <c r="A33" s="10"/>
      <c r="B33" s="11"/>
      <c r="C33" s="12"/>
      <c r="D33" s="13"/>
    </row>
    <row r="34" spans="1:4">
      <c r="A34" s="6" t="s">
        <v>156</v>
      </c>
      <c r="B34" s="7"/>
      <c r="C34" s="15" t="s">
        <v>145</v>
      </c>
      <c r="D34" s="9" t="s">
        <v>146</v>
      </c>
    </row>
    <row r="35" spans="1:4">
      <c r="A35" s="10"/>
      <c r="B35" s="11"/>
      <c r="C35" s="12"/>
      <c r="D35" s="13"/>
    </row>
    <row r="36" spans="1:4">
      <c r="A36" s="6" t="s">
        <v>157</v>
      </c>
      <c r="B36" s="7"/>
      <c r="C36" s="15" t="s">
        <v>145</v>
      </c>
      <c r="D36" s="9" t="s">
        <v>146</v>
      </c>
    </row>
    <row r="37" spans="1:4">
      <c r="A37" s="10"/>
      <c r="B37" s="11"/>
      <c r="C37" s="12"/>
      <c r="D37" s="13"/>
    </row>
    <row r="38" spans="1:4">
      <c r="A38" s="6" t="s">
        <v>158</v>
      </c>
      <c r="B38" s="7" t="s">
        <v>159</v>
      </c>
      <c r="C38" s="15" t="s">
        <v>145</v>
      </c>
      <c r="D38" s="9"/>
    </row>
    <row r="39" spans="1:4">
      <c r="A39" s="10"/>
      <c r="B39" s="11"/>
      <c r="C39" s="12"/>
      <c r="D39" s="13"/>
    </row>
    <row r="40" spans="1:4">
      <c r="A40" s="6" t="s">
        <v>160</v>
      </c>
      <c r="B40" s="7"/>
      <c r="C40" s="15" t="s">
        <v>145</v>
      </c>
      <c r="D40" s="9" t="s">
        <v>146</v>
      </c>
    </row>
    <row r="41" spans="1:4">
      <c r="A41" s="10"/>
      <c r="B41" s="11"/>
      <c r="C41" s="12"/>
      <c r="D41" s="13"/>
    </row>
    <row r="42" spans="1:4">
      <c r="A42" s="6" t="s">
        <v>161</v>
      </c>
      <c r="B42" s="7"/>
      <c r="C42" s="15" t="s">
        <v>145</v>
      </c>
      <c r="D42" s="9" t="s">
        <v>146</v>
      </c>
    </row>
    <row r="43" spans="1:4">
      <c r="A43" s="10"/>
      <c r="B43" s="11"/>
      <c r="C43" s="12"/>
      <c r="D43" s="13"/>
    </row>
    <row r="44" spans="1:4">
      <c r="A44" s="6" t="s">
        <v>162</v>
      </c>
      <c r="B44" s="7"/>
      <c r="C44" s="15" t="s">
        <v>145</v>
      </c>
      <c r="D44" s="9" t="s">
        <v>146</v>
      </c>
    </row>
    <row r="45" spans="1:4">
      <c r="A45" s="10"/>
      <c r="B45" s="11"/>
      <c r="C45" s="12"/>
      <c r="D45" s="13"/>
    </row>
    <row r="46" spans="1:4" ht="12.75" customHeight="1">
      <c r="A46" s="6" t="s">
        <v>163</v>
      </c>
      <c r="B46" s="7"/>
      <c r="C46" s="15" t="s">
        <v>145</v>
      </c>
      <c r="D46" s="9" t="s">
        <v>146</v>
      </c>
    </row>
    <row r="47" spans="1:4">
      <c r="A47" s="10"/>
      <c r="B47" s="11"/>
      <c r="C47" s="12"/>
      <c r="D47" s="13"/>
    </row>
    <row r="48" spans="1:4">
      <c r="A48" s="6" t="s">
        <v>164</v>
      </c>
      <c r="B48" s="7"/>
      <c r="C48" s="15" t="s">
        <v>145</v>
      </c>
      <c r="D48" s="9" t="s">
        <v>146</v>
      </c>
    </row>
    <row r="49" spans="1:4">
      <c r="A49" s="10"/>
      <c r="B49" s="11"/>
      <c r="C49" s="12"/>
      <c r="D49" s="13"/>
    </row>
    <row r="50" spans="1:4" ht="12.75" customHeight="1">
      <c r="A50" s="18" t="s">
        <v>165</v>
      </c>
      <c r="B50" s="19" t="s">
        <v>166</v>
      </c>
      <c r="C50" s="19" t="s">
        <v>145</v>
      </c>
      <c r="D50" s="20" t="s">
        <v>167</v>
      </c>
    </row>
    <row r="51" spans="1:4" ht="12.75" customHeight="1">
      <c r="A51" s="18"/>
      <c r="B51" s="21"/>
      <c r="C51" s="19"/>
      <c r="D51" s="22" t="s">
        <v>168</v>
      </c>
    </row>
    <row r="52" spans="1:4" ht="12.75" customHeight="1">
      <c r="A52" s="18"/>
      <c r="B52" s="21"/>
      <c r="C52" s="19"/>
      <c r="D52" s="22" t="s">
        <v>169</v>
      </c>
    </row>
    <row r="53" spans="1:4" ht="12.75" customHeight="1">
      <c r="A53" s="10"/>
      <c r="B53" s="11"/>
      <c r="C53" s="12"/>
      <c r="D53" s="23" t="s">
        <v>170</v>
      </c>
    </row>
    <row r="54" spans="1:4">
      <c r="A54" s="6" t="s">
        <v>171</v>
      </c>
      <c r="B54" s="7"/>
      <c r="C54" s="15" t="s">
        <v>145</v>
      </c>
      <c r="D54" s="9" t="s">
        <v>146</v>
      </c>
    </row>
    <row r="55" spans="1:4">
      <c r="A55" s="10"/>
      <c r="B55" s="11"/>
      <c r="C55" s="12"/>
      <c r="D55" s="13"/>
    </row>
    <row r="56" spans="1:4">
      <c r="A56" s="6" t="s">
        <v>172</v>
      </c>
      <c r="B56" s="7" t="s">
        <v>159</v>
      </c>
      <c r="C56" s="15" t="s">
        <v>145</v>
      </c>
      <c r="D56" s="9" t="s">
        <v>173</v>
      </c>
    </row>
    <row r="57" spans="1:4">
      <c r="A57" s="10"/>
      <c r="B57" s="11"/>
      <c r="C57" s="12"/>
      <c r="D57" s="13"/>
    </row>
    <row r="58" spans="1:4">
      <c r="A58" s="6" t="s">
        <v>174</v>
      </c>
      <c r="B58" s="7" t="s">
        <v>134</v>
      </c>
      <c r="C58" s="15" t="s">
        <v>145</v>
      </c>
      <c r="D58" s="9" t="s">
        <v>146</v>
      </c>
    </row>
    <row r="59" spans="1:4">
      <c r="A59" s="10"/>
      <c r="B59" s="11"/>
      <c r="C59" s="12"/>
      <c r="D59" s="13"/>
    </row>
    <row r="60" spans="1:4">
      <c r="A60" s="6" t="s">
        <v>175</v>
      </c>
      <c r="B60" s="7" t="s">
        <v>176</v>
      </c>
      <c r="C60" s="15" t="s">
        <v>145</v>
      </c>
      <c r="D60" s="9"/>
    </row>
    <row r="61" spans="1:4">
      <c r="A61" s="10"/>
      <c r="B61" s="11"/>
      <c r="C61" s="12"/>
      <c r="D61" s="13"/>
    </row>
    <row r="62" spans="1:4">
      <c r="A62" s="6" t="s">
        <v>177</v>
      </c>
      <c r="B62" s="7" t="s">
        <v>159</v>
      </c>
      <c r="C62" s="15" t="s">
        <v>145</v>
      </c>
      <c r="D62" s="9"/>
    </row>
    <row r="63" spans="1:4">
      <c r="A63" s="10"/>
      <c r="B63" s="11"/>
      <c r="C63" s="12"/>
      <c r="D63" s="13"/>
    </row>
    <row r="64" spans="1:4" ht="26.1" customHeight="1">
      <c r="A64" s="24" t="s">
        <v>178</v>
      </c>
      <c r="B64" s="25" t="s">
        <v>179</v>
      </c>
      <c r="C64" s="25" t="s">
        <v>145</v>
      </c>
      <c r="D64" s="26" t="s">
        <v>180</v>
      </c>
    </row>
    <row r="65" spans="1:4">
      <c r="A65" s="27"/>
      <c r="B65" s="28"/>
      <c r="C65" s="29"/>
      <c r="D65" s="30"/>
    </row>
    <row r="66" spans="1:4" ht="0.95" customHeight="1">
      <c r="A66" s="31"/>
      <c r="B66" s="32"/>
      <c r="C66" s="32"/>
      <c r="D66" s="33"/>
    </row>
  </sheetData>
  <mergeCells count="1">
    <mergeCell ref="C1:D1"/>
  </mergeCells>
  <pageMargins left="0.25" right="0.25" top="0.75" bottom="0.75" header="0.3" footer="0.3"/>
  <pageSetup paperSize="9" firstPageNumber="0" orientation="landscape" useFirstPageNumber="1" horizontalDpi="300" verticalDpi="300"/>
  <headerFooter>
    <oddHeader>&amp;C&amp;"Times New Roman,Normálne"&amp;12&amp;A</oddHeader>
    <oddFooter>&amp;C&amp;"Times New Roman,Normálne"&amp;12Strana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5</vt:i4>
      </vt:variant>
      <vt:variant>
        <vt:lpstr>Pomenované rozsahy</vt:lpstr>
      </vt:variant>
      <vt:variant>
        <vt:i4>8</vt:i4>
      </vt:variant>
    </vt:vector>
  </HeadingPairs>
  <TitlesOfParts>
    <vt:vector size="13" baseType="lpstr">
      <vt:lpstr>Prehlad</vt:lpstr>
      <vt:lpstr>Figury</vt:lpstr>
      <vt:lpstr>Rekapitulacia</vt:lpstr>
      <vt:lpstr>Kryci list</vt:lpstr>
      <vt:lpstr>Legenda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Legenda!Oblasť_tlače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Jolka</cp:lastModifiedBy>
  <cp:revision>2</cp:revision>
  <cp:lastPrinted>2021-06-22T08:53:36Z</cp:lastPrinted>
  <dcterms:created xsi:type="dcterms:W3CDTF">1999-04-06T07:39:00Z</dcterms:created>
  <dcterms:modified xsi:type="dcterms:W3CDTF">2021-06-22T08:56:21Z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1033-11.2.0.8970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